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Training\2024\"/>
    </mc:Choice>
  </mc:AlternateContent>
  <xr:revisionPtr revIDLastSave="0" documentId="13_ncr:1_{6026AC71-E0B4-4FEA-A7D4-F295F3DA0C13}" xr6:coauthVersionLast="47" xr6:coauthVersionMax="47" xr10:uidLastSave="{00000000-0000-0000-0000-000000000000}"/>
  <bookViews>
    <workbookView xWindow="-108" yWindow="-108" windowWidth="23256" windowHeight="12576" xr2:uid="{608C3801-70CF-4140-84A5-4EC261DAB89E}"/>
  </bookViews>
  <sheets>
    <sheet name="DPC Calibr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 s="1"/>
  <c r="H5" i="1"/>
  <c r="G6" i="1"/>
  <c r="G7" i="1"/>
  <c r="G8" i="1"/>
  <c r="G9" i="1"/>
  <c r="G10" i="1"/>
  <c r="G11" i="1"/>
  <c r="H12" i="1" s="1"/>
  <c r="G12" i="1"/>
  <c r="G13" i="1"/>
  <c r="H14" i="1" s="1"/>
  <c r="G14" i="1"/>
  <c r="G15" i="1"/>
  <c r="G16" i="1"/>
  <c r="G17" i="1"/>
  <c r="H18" i="1" s="1"/>
  <c r="G18" i="1"/>
  <c r="G19" i="1"/>
  <c r="H20" i="1" s="1"/>
  <c r="G20" i="1"/>
  <c r="G21" i="1"/>
  <c r="H22" i="1" s="1"/>
  <c r="G22" i="1"/>
  <c r="G23" i="1"/>
  <c r="G24" i="1"/>
  <c r="G25" i="1"/>
  <c r="G26" i="1"/>
  <c r="G27" i="1"/>
  <c r="H28" i="1" s="1"/>
  <c r="G28" i="1"/>
  <c r="G29" i="1"/>
  <c r="H30" i="1" s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H10" i="1" l="1"/>
  <c r="H26" i="1"/>
  <c r="H27" i="1"/>
  <c r="H19" i="1"/>
  <c r="H11" i="1"/>
  <c r="H25" i="1"/>
  <c r="H17" i="1"/>
  <c r="H9" i="1"/>
  <c r="H24" i="1"/>
  <c r="H16" i="1"/>
  <c r="H23" i="1"/>
  <c r="H15" i="1"/>
  <c r="H29" i="1"/>
  <c r="H21" i="1"/>
  <c r="H13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2" i="1"/>
  <c r="H7" i="1"/>
  <c r="H8" i="1"/>
  <c r="F5" i="1"/>
  <c r="K5" i="1" s="1"/>
  <c r="L5" i="1" s="1"/>
  <c r="D7" i="1"/>
  <c r="J6" i="1"/>
  <c r="F6" i="1"/>
  <c r="F7" i="1" l="1"/>
  <c r="D8" i="1"/>
  <c r="J7" i="1"/>
  <c r="D9" i="1" l="1"/>
  <c r="F8" i="1"/>
  <c r="J8" i="1"/>
  <c r="D10" i="1" l="1"/>
  <c r="J9" i="1"/>
  <c r="F9" i="1"/>
  <c r="D11" i="1" l="1"/>
  <c r="F10" i="1"/>
  <c r="J10" i="1"/>
  <c r="D12" i="1" l="1"/>
  <c r="F11" i="1"/>
  <c r="J11" i="1"/>
  <c r="D13" i="1" l="1"/>
  <c r="F12" i="1"/>
  <c r="J12" i="1"/>
  <c r="D14" i="1" l="1"/>
  <c r="F13" i="1"/>
  <c r="J13" i="1"/>
  <c r="D15" i="1" l="1"/>
  <c r="J14" i="1"/>
  <c r="F14" i="1"/>
  <c r="D16" i="1" l="1"/>
  <c r="J15" i="1"/>
  <c r="F15" i="1"/>
  <c r="D17" i="1" l="1"/>
  <c r="F16" i="1"/>
  <c r="J16" i="1"/>
  <c r="D18" i="1" l="1"/>
  <c r="J17" i="1"/>
  <c r="F17" i="1"/>
  <c r="D19" i="1" l="1"/>
  <c r="F18" i="1"/>
  <c r="J18" i="1"/>
  <c r="D20" i="1" l="1"/>
  <c r="F19" i="1"/>
  <c r="J19" i="1"/>
  <c r="D21" i="1" l="1"/>
  <c r="F20" i="1"/>
  <c r="J20" i="1"/>
  <c r="D22" i="1" l="1"/>
  <c r="F21" i="1"/>
  <c r="J21" i="1"/>
  <c r="D23" i="1" l="1"/>
  <c r="F22" i="1"/>
  <c r="J22" i="1"/>
  <c r="D24" i="1" l="1"/>
  <c r="F23" i="1"/>
  <c r="J23" i="1"/>
  <c r="D25" i="1" l="1"/>
  <c r="F24" i="1"/>
  <c r="J24" i="1"/>
  <c r="D26" i="1" l="1"/>
  <c r="J25" i="1"/>
  <c r="F25" i="1"/>
  <c r="D27" i="1" l="1"/>
  <c r="F26" i="1"/>
  <c r="J26" i="1"/>
  <c r="D28" i="1" l="1"/>
  <c r="F27" i="1"/>
  <c r="J27" i="1"/>
  <c r="D29" i="1" l="1"/>
  <c r="F28" i="1"/>
  <c r="J28" i="1"/>
  <c r="D30" i="1" l="1"/>
  <c r="F29" i="1"/>
  <c r="J29" i="1"/>
  <c r="D31" i="1" l="1"/>
  <c r="J30" i="1"/>
  <c r="F30" i="1"/>
  <c r="K30" i="1" l="1"/>
  <c r="L30" i="1" s="1"/>
  <c r="D32" i="1"/>
  <c r="J31" i="1"/>
  <c r="F31" i="1"/>
  <c r="K31" i="1" l="1"/>
  <c r="L31" i="1" s="1"/>
  <c r="D33" i="1"/>
  <c r="F32" i="1"/>
  <c r="J32" i="1"/>
  <c r="K32" i="1" l="1"/>
  <c r="L32" i="1" s="1"/>
  <c r="D34" i="1"/>
  <c r="J33" i="1"/>
  <c r="F33" i="1"/>
  <c r="K33" i="1" l="1"/>
  <c r="L33" i="1" s="1"/>
  <c r="D35" i="1"/>
  <c r="F34" i="1"/>
  <c r="J34" i="1"/>
  <c r="K34" i="1" l="1"/>
  <c r="L34" i="1" s="1"/>
  <c r="D36" i="1"/>
  <c r="F35" i="1"/>
  <c r="J35" i="1"/>
  <c r="K35" i="1" s="1"/>
  <c r="L35" i="1" s="1"/>
  <c r="D37" i="1" l="1"/>
  <c r="F36" i="1"/>
  <c r="J36" i="1"/>
  <c r="K36" i="1" l="1"/>
  <c r="L36" i="1" s="1"/>
  <c r="D38" i="1"/>
  <c r="F37" i="1"/>
  <c r="J37" i="1"/>
  <c r="K37" i="1" s="1"/>
  <c r="L37" i="1" s="1"/>
  <c r="D39" i="1" l="1"/>
  <c r="J38" i="1"/>
  <c r="F38" i="1"/>
  <c r="K38" i="1" l="1"/>
  <c r="L38" i="1" s="1"/>
  <c r="D40" i="1"/>
  <c r="J39" i="1"/>
  <c r="F39" i="1"/>
  <c r="K39" i="1" l="1"/>
  <c r="L39" i="1" s="1"/>
  <c r="D41" i="1"/>
  <c r="F40" i="1"/>
  <c r="J40" i="1"/>
  <c r="K40" i="1" s="1"/>
  <c r="L40" i="1" s="1"/>
  <c r="D42" i="1" l="1"/>
  <c r="J41" i="1"/>
  <c r="F41" i="1"/>
  <c r="K41" i="1" l="1"/>
  <c r="L41" i="1" s="1"/>
  <c r="D43" i="1"/>
  <c r="F42" i="1"/>
  <c r="J42" i="1"/>
  <c r="K42" i="1" l="1"/>
  <c r="L42" i="1" s="1"/>
  <c r="D44" i="1"/>
  <c r="F43" i="1"/>
  <c r="J43" i="1"/>
  <c r="K43" i="1" s="1"/>
  <c r="L43" i="1" s="1"/>
  <c r="D45" i="1" l="1"/>
  <c r="F44" i="1"/>
  <c r="J44" i="1"/>
  <c r="K44" i="1" s="1"/>
  <c r="L44" i="1" s="1"/>
  <c r="D46" i="1" l="1"/>
  <c r="F45" i="1"/>
  <c r="J45" i="1"/>
  <c r="K45" i="1" l="1"/>
  <c r="L45" i="1" s="1"/>
  <c r="D47" i="1"/>
  <c r="J46" i="1"/>
  <c r="F46" i="1"/>
  <c r="G5" i="1"/>
  <c r="H6" i="1" s="1"/>
  <c r="K46" i="1" l="1"/>
  <c r="L46" i="1" s="1"/>
  <c r="J5" i="1"/>
  <c r="K6" i="1" s="1"/>
  <c r="F47" i="1"/>
  <c r="J47" i="1"/>
  <c r="K47" i="1" l="1"/>
  <c r="L47" i="1" s="1"/>
  <c r="K7" i="1"/>
  <c r="L6" i="1"/>
  <c r="K8" i="1" l="1"/>
  <c r="L7" i="1"/>
  <c r="K9" i="1" l="1"/>
  <c r="L8" i="1"/>
  <c r="L9" i="1" l="1"/>
  <c r="K10" i="1"/>
  <c r="L10" i="1" l="1"/>
  <c r="K11" i="1"/>
  <c r="L11" i="1" l="1"/>
  <c r="K12" i="1"/>
  <c r="L12" i="1" l="1"/>
  <c r="K13" i="1"/>
  <c r="L13" i="1" l="1"/>
  <c r="K14" i="1"/>
  <c r="L14" i="1" l="1"/>
  <c r="K15" i="1"/>
  <c r="L15" i="1" l="1"/>
  <c r="K16" i="1"/>
  <c r="L16" i="1" l="1"/>
  <c r="K17" i="1"/>
  <c r="L17" i="1" l="1"/>
  <c r="K18" i="1"/>
  <c r="L18" i="1" l="1"/>
  <c r="K19" i="1"/>
  <c r="L19" i="1" l="1"/>
  <c r="K20" i="1"/>
  <c r="L20" i="1" l="1"/>
  <c r="K21" i="1"/>
  <c r="L21" i="1" l="1"/>
  <c r="K22" i="1"/>
  <c r="K23" i="1" l="1"/>
  <c r="L22" i="1"/>
  <c r="L23" i="1" l="1"/>
  <c r="K24" i="1"/>
  <c r="L24" i="1" l="1"/>
  <c r="K25" i="1"/>
  <c r="L25" i="1" l="1"/>
  <c r="K26" i="1"/>
  <c r="L26" i="1" l="1"/>
  <c r="K27" i="1"/>
  <c r="L27" i="1" l="1"/>
  <c r="K28" i="1"/>
  <c r="L28" i="1" l="1"/>
  <c r="K29" i="1"/>
  <c r="L29" i="1" s="1"/>
</calcChain>
</file>

<file path=xl/sharedStrings.xml><?xml version="1.0" encoding="utf-8"?>
<sst xmlns="http://schemas.openxmlformats.org/spreadsheetml/2006/main" count="21" uniqueCount="15">
  <si>
    <t>VDDPA</t>
  </si>
  <si>
    <t>[V]</t>
  </si>
  <si>
    <t>ITVDD</t>
  </si>
  <si>
    <t>[mA]</t>
  </si>
  <si>
    <t>Power Transfer</t>
  </si>
  <si>
    <t>Target current:</t>
  </si>
  <si>
    <t>mA</t>
  </si>
  <si>
    <t>Current reduction</t>
  </si>
  <si>
    <t>Current reduction LUT</t>
  </si>
  <si>
    <t>hex</t>
  </si>
  <si>
    <r>
      <t>[</t>
    </r>
    <r>
      <rPr>
        <sz val="11"/>
        <color theme="1"/>
        <rFont val="Calibri"/>
        <family val="2"/>
      </rPr>
      <t>Ω]</t>
    </r>
  </si>
  <si>
    <t>Total load</t>
  </si>
  <si>
    <t>Warning</t>
  </si>
  <si>
    <t>target</t>
  </si>
  <si>
    <t>hidden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</si>
</sst>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right"/>
    </xf>
    <xf numFmtId="1" fontId="0" fillId="0" borderId="4" xfId="0" applyNumberFormat="1" applyBorder="1" applyAlignment="1">
      <alignment horizontal="left"/>
    </xf>
    <xf numFmtId="2" fontId="2" fillId="0" borderId="0" xfId="0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" fontId="0" fillId="3" borderId="3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2" fillId="0" borderId="0" xfId="0" applyNumberFormat="1" applyFont="1" applyAlignment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Load / </a:t>
            </a:r>
            <a:r>
              <a:rPr lang="el-GR"/>
              <a:t>[Ω]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Calibration'!$G$4</c:f>
              <c:strCache>
                <c:ptCount val="1"/>
                <c:pt idx="0">
                  <c:v>[Ω]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Calibration'!$G$5:$G$47</c:f>
              <c:numCache>
                <c:formatCode>0.00</c:formatCode>
                <c:ptCount val="43"/>
                <c:pt idx="0">
                  <c:v>18.566775244299674</c:v>
                </c:pt>
                <c:pt idx="1">
                  <c:v>18.300653594771241</c:v>
                </c:pt>
                <c:pt idx="2">
                  <c:v>18.211920529801326</c:v>
                </c:pt>
                <c:pt idx="3">
                  <c:v>18.181818181818183</c:v>
                </c:pt>
                <c:pt idx="4">
                  <c:v>18.088737201365184</c:v>
                </c:pt>
                <c:pt idx="5">
                  <c:v>17.993079584775089</c:v>
                </c:pt>
                <c:pt idx="6">
                  <c:v>17.89473684210526</c:v>
                </c:pt>
                <c:pt idx="7">
                  <c:v>17.857142857142858</c:v>
                </c:pt>
                <c:pt idx="8">
                  <c:v>17.81818181818182</c:v>
                </c:pt>
                <c:pt idx="9">
                  <c:v>17.777777777777779</c:v>
                </c:pt>
                <c:pt idx="10">
                  <c:v>17.60299625468161</c:v>
                </c:pt>
                <c:pt idx="11">
                  <c:v>17.490494296577907</c:v>
                </c:pt>
                <c:pt idx="12">
                  <c:v>17.374517374517335</c:v>
                </c:pt>
                <c:pt idx="13">
                  <c:v>17.32283464566925</c:v>
                </c:pt>
                <c:pt idx="14">
                  <c:v>17.269076305220842</c:v>
                </c:pt>
                <c:pt idx="15">
                  <c:v>17.142857142857103</c:v>
                </c:pt>
                <c:pt idx="16">
                  <c:v>17.08333333333329</c:v>
                </c:pt>
                <c:pt idx="17">
                  <c:v>17.021276595744634</c:v>
                </c:pt>
                <c:pt idx="18">
                  <c:v>16.956521739130391</c:v>
                </c:pt>
                <c:pt idx="19">
                  <c:v>16.888888888888847</c:v>
                </c:pt>
                <c:pt idx="20">
                  <c:v>16.818181818181774</c:v>
                </c:pt>
                <c:pt idx="21">
                  <c:v>16.589861751152029</c:v>
                </c:pt>
                <c:pt idx="22">
                  <c:v>16.35514018691584</c:v>
                </c:pt>
                <c:pt idx="23">
                  <c:v>16.346153846153797</c:v>
                </c:pt>
                <c:pt idx="24">
                  <c:v>16.336633663366289</c:v>
                </c:pt>
                <c:pt idx="25">
                  <c:v>15.999999999999948</c:v>
                </c:pt>
                <c:pt idx="26">
                  <c:v>15.656565656565604</c:v>
                </c:pt>
                <c:pt idx="27">
                  <c:v>15.624999999999947</c:v>
                </c:pt>
                <c:pt idx="28">
                  <c:v>15.591397849462313</c:v>
                </c:pt>
                <c:pt idx="29">
                  <c:v>15.217391304347716</c:v>
                </c:pt>
                <c:pt idx="30">
                  <c:v>14.99999999999989</c:v>
                </c:pt>
                <c:pt idx="31">
                  <c:v>14.525139664804358</c:v>
                </c:pt>
                <c:pt idx="32">
                  <c:v>14.204545454545341</c:v>
                </c:pt>
                <c:pt idx="33">
                  <c:v>13.872832369942079</c:v>
                </c:pt>
                <c:pt idx="34">
                  <c:v>13.294797687861156</c:v>
                </c:pt>
                <c:pt idx="35">
                  <c:v>12.716763005780233</c:v>
                </c:pt>
                <c:pt idx="36">
                  <c:v>12.209302325581278</c:v>
                </c:pt>
                <c:pt idx="37">
                  <c:v>11.764705882352823</c:v>
                </c:pt>
                <c:pt idx="38">
                  <c:v>11.176470588235176</c:v>
                </c:pt>
                <c:pt idx="39">
                  <c:v>10.58823529411753</c:v>
                </c:pt>
                <c:pt idx="40">
                  <c:v>9.9999999999998828</c:v>
                </c:pt>
                <c:pt idx="41">
                  <c:v>9.411764705882236</c:v>
                </c:pt>
                <c:pt idx="42">
                  <c:v>8.8235294117645875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4-41F1-9A18-F24243DA0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193120"/>
        <c:axId val="756711472"/>
      </c:scatterChart>
      <c:valAx>
        <c:axId val="1423193120"/>
        <c:scaling>
          <c:orientation val="minMax"/>
          <c:max val="5.7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6711472"/>
        <c:crosses val="autoZero"/>
        <c:crossBetween val="midCat"/>
      </c:valAx>
      <c:valAx>
        <c:axId val="75671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319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final current</a:t>
            </a:r>
            <a:r>
              <a:rPr lang="en-US" baseline="0"/>
              <a:t> </a:t>
            </a:r>
            <a:r>
              <a:rPr lang="en-US"/>
              <a:t>[mA]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Calibration'!$C$4</c:f>
              <c:strCache>
                <c:ptCount val="1"/>
                <c:pt idx="0">
                  <c:v>[mA]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Calibration'!$C$5:$C$47</c:f>
              <c:numCache>
                <c:formatCode>0</c:formatCode>
                <c:ptCount val="43"/>
                <c:pt idx="0">
                  <c:v>307</c:v>
                </c:pt>
                <c:pt idx="1">
                  <c:v>306</c:v>
                </c:pt>
                <c:pt idx="2">
                  <c:v>302</c:v>
                </c:pt>
                <c:pt idx="3">
                  <c:v>297</c:v>
                </c:pt>
                <c:pt idx="4">
                  <c:v>293</c:v>
                </c:pt>
                <c:pt idx="5">
                  <c:v>289</c:v>
                </c:pt>
                <c:pt idx="6">
                  <c:v>285</c:v>
                </c:pt>
                <c:pt idx="7">
                  <c:v>280</c:v>
                </c:pt>
                <c:pt idx="8">
                  <c:v>275</c:v>
                </c:pt>
                <c:pt idx="9">
                  <c:v>270</c:v>
                </c:pt>
                <c:pt idx="10">
                  <c:v>267</c:v>
                </c:pt>
                <c:pt idx="11">
                  <c:v>263</c:v>
                </c:pt>
                <c:pt idx="12">
                  <c:v>259</c:v>
                </c:pt>
                <c:pt idx="13">
                  <c:v>254</c:v>
                </c:pt>
                <c:pt idx="14">
                  <c:v>249</c:v>
                </c:pt>
                <c:pt idx="15">
                  <c:v>245</c:v>
                </c:pt>
                <c:pt idx="16">
                  <c:v>240</c:v>
                </c:pt>
                <c:pt idx="17">
                  <c:v>235</c:v>
                </c:pt>
                <c:pt idx="18">
                  <c:v>230</c:v>
                </c:pt>
                <c:pt idx="19">
                  <c:v>225</c:v>
                </c:pt>
                <c:pt idx="20">
                  <c:v>220</c:v>
                </c:pt>
                <c:pt idx="21">
                  <c:v>217</c:v>
                </c:pt>
                <c:pt idx="22">
                  <c:v>214</c:v>
                </c:pt>
                <c:pt idx="23">
                  <c:v>208</c:v>
                </c:pt>
                <c:pt idx="24">
                  <c:v>202</c:v>
                </c:pt>
                <c:pt idx="25">
                  <c:v>200</c:v>
                </c:pt>
                <c:pt idx="26">
                  <c:v>198</c:v>
                </c:pt>
                <c:pt idx="27">
                  <c:v>192</c:v>
                </c:pt>
                <c:pt idx="28">
                  <c:v>186</c:v>
                </c:pt>
                <c:pt idx="29">
                  <c:v>184</c:v>
                </c:pt>
                <c:pt idx="30">
                  <c:v>180</c:v>
                </c:pt>
                <c:pt idx="31">
                  <c:v>179</c:v>
                </c:pt>
                <c:pt idx="32">
                  <c:v>176</c:v>
                </c:pt>
                <c:pt idx="33">
                  <c:v>173</c:v>
                </c:pt>
                <c:pt idx="34">
                  <c:v>173</c:v>
                </c:pt>
                <c:pt idx="35">
                  <c:v>173</c:v>
                </c:pt>
                <c:pt idx="36">
                  <c:v>172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7-4BF6-8EA7-884B3A398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761472"/>
        <c:axId val="1428951584"/>
      </c:scatterChart>
      <c:valAx>
        <c:axId val="80976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51584"/>
        <c:crosses val="autoZero"/>
        <c:crossBetween val="midCat"/>
      </c:valAx>
      <c:valAx>
        <c:axId val="142895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976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Current reduction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final current reduction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Calibration'!$F$5:$F$47</c:f>
              <c:numCache>
                <c:formatCode>0</c:formatCode>
                <c:ptCount val="43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22</c:v>
                </c:pt>
                <c:pt idx="7">
                  <c:v>27</c:v>
                </c:pt>
                <c:pt idx="8">
                  <c:v>32</c:v>
                </c:pt>
                <c:pt idx="9">
                  <c:v>37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53</c:v>
                </c:pt>
                <c:pt idx="14">
                  <c:v>58</c:v>
                </c:pt>
                <c:pt idx="15">
                  <c:v>62</c:v>
                </c:pt>
                <c:pt idx="16">
                  <c:v>67</c:v>
                </c:pt>
                <c:pt idx="17">
                  <c:v>72</c:v>
                </c:pt>
                <c:pt idx="18">
                  <c:v>77</c:v>
                </c:pt>
                <c:pt idx="19">
                  <c:v>82</c:v>
                </c:pt>
                <c:pt idx="20">
                  <c:v>87</c:v>
                </c:pt>
                <c:pt idx="21">
                  <c:v>90</c:v>
                </c:pt>
                <c:pt idx="22">
                  <c:v>93</c:v>
                </c:pt>
                <c:pt idx="23">
                  <c:v>99</c:v>
                </c:pt>
                <c:pt idx="24">
                  <c:v>105</c:v>
                </c:pt>
                <c:pt idx="25">
                  <c:v>107</c:v>
                </c:pt>
                <c:pt idx="26">
                  <c:v>109</c:v>
                </c:pt>
                <c:pt idx="27">
                  <c:v>115</c:v>
                </c:pt>
                <c:pt idx="28">
                  <c:v>121</c:v>
                </c:pt>
                <c:pt idx="29">
                  <c:v>123</c:v>
                </c:pt>
                <c:pt idx="30">
                  <c:v>127</c:v>
                </c:pt>
                <c:pt idx="31">
                  <c:v>128</c:v>
                </c:pt>
                <c:pt idx="32">
                  <c:v>131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135</c:v>
                </c:pt>
                <c:pt idx="37">
                  <c:v>137</c:v>
                </c:pt>
                <c:pt idx="38">
                  <c:v>137</c:v>
                </c:pt>
                <c:pt idx="39">
                  <c:v>137</c:v>
                </c:pt>
                <c:pt idx="40">
                  <c:v>137</c:v>
                </c:pt>
                <c:pt idx="41">
                  <c:v>137</c:v>
                </c:pt>
                <c:pt idx="42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8-49C8-BC8C-D879B78A1396}"/>
            </c:ext>
          </c:extLst>
        </c:ser>
        <c:ser>
          <c:idx val="1"/>
          <c:order val="1"/>
          <c:tx>
            <c:v>LUT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'DPC Calibration'!$J$5:$J$47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5.6</c:v>
                </c:pt>
                <c:pt idx="3">
                  <c:v>5.6</c:v>
                </c:pt>
                <c:pt idx="4">
                  <c:v>5.6</c:v>
                </c:pt>
                <c:pt idx="5">
                  <c:v>5.5</c:v>
                </c:pt>
                <c:pt idx="6">
                  <c:v>5.5</c:v>
                </c:pt>
                <c:pt idx="7">
                  <c:v>5.5</c:v>
                </c:pt>
                <c:pt idx="8">
                  <c:v>5.5</c:v>
                </c:pt>
                <c:pt idx="9">
                  <c:v>5.5</c:v>
                </c:pt>
                <c:pt idx="10">
                  <c:v>5.4</c:v>
                </c:pt>
                <c:pt idx="11">
                  <c:v>5.4</c:v>
                </c:pt>
                <c:pt idx="12">
                  <c:v>5.3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5.2</c:v>
                </c:pt>
                <c:pt idx="17">
                  <c:v>5.2</c:v>
                </c:pt>
                <c:pt idx="18">
                  <c:v>5.2</c:v>
                </c:pt>
                <c:pt idx="19">
                  <c:v>5.2</c:v>
                </c:pt>
                <c:pt idx="20">
                  <c:v>5.2</c:v>
                </c:pt>
                <c:pt idx="21">
                  <c:v>5.0999999999999996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4.9000000000000004</c:v>
                </c:pt>
                <c:pt idx="26">
                  <c:v>4.8</c:v>
                </c:pt>
                <c:pt idx="27">
                  <c:v>4.8</c:v>
                </c:pt>
                <c:pt idx="28">
                  <c:v>4.8</c:v>
                </c:pt>
                <c:pt idx="29">
                  <c:v>4.7</c:v>
                </c:pt>
                <c:pt idx="30">
                  <c:v>4.5999999999999996</c:v>
                </c:pt>
                <c:pt idx="31">
                  <c:v>4.5</c:v>
                </c:pt>
                <c:pt idx="32">
                  <c:v>4.4000000000000004</c:v>
                </c:pt>
                <c:pt idx="33">
                  <c:v>4.3</c:v>
                </c:pt>
                <c:pt idx="34">
                  <c:v>4.0999999999999996</c:v>
                </c:pt>
                <c:pt idx="35">
                  <c:v>3.9</c:v>
                </c:pt>
                <c:pt idx="36">
                  <c:v>3.7</c:v>
                </c:pt>
                <c:pt idx="37">
                  <c:v>3.6</c:v>
                </c:pt>
                <c:pt idx="38">
                  <c:v>3.4</c:v>
                </c:pt>
                <c:pt idx="39">
                  <c:v>3.3</c:v>
                </c:pt>
                <c:pt idx="40">
                  <c:v>3.1</c:v>
                </c:pt>
                <c:pt idx="41">
                  <c:v>2.9</c:v>
                </c:pt>
                <c:pt idx="42">
                  <c:v>2.7</c:v>
                </c:pt>
              </c:numCache>
            </c:numRef>
          </c:xVal>
          <c:yVal>
            <c:numRef>
              <c:f>'DPC Calibration'!$K$5:$K$47</c:f>
              <c:numCache>
                <c:formatCode>General</c:formatCode>
                <c:ptCount val="43"/>
                <c:pt idx="0" formatCode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40</c:v>
                </c:pt>
                <c:pt idx="11">
                  <c:v>40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90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107</c:v>
                </c:pt>
                <c:pt idx="26">
                  <c:v>109</c:v>
                </c:pt>
                <c:pt idx="27">
                  <c:v>109</c:v>
                </c:pt>
                <c:pt idx="28">
                  <c:v>109</c:v>
                </c:pt>
                <c:pt idx="29">
                  <c:v>123</c:v>
                </c:pt>
                <c:pt idx="30">
                  <c:v>127</c:v>
                </c:pt>
                <c:pt idx="31">
                  <c:v>128</c:v>
                </c:pt>
                <c:pt idx="32">
                  <c:v>131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135</c:v>
                </c:pt>
                <c:pt idx="37">
                  <c:v>137</c:v>
                </c:pt>
                <c:pt idx="38">
                  <c:v>137</c:v>
                </c:pt>
                <c:pt idx="39">
                  <c:v>137</c:v>
                </c:pt>
                <c:pt idx="40">
                  <c:v>137</c:v>
                </c:pt>
                <c:pt idx="41">
                  <c:v>137</c:v>
                </c:pt>
                <c:pt idx="42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E8-49C8-BC8C-D879B78A1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184352"/>
        <c:axId val="1428972384"/>
      </c:scatterChart>
      <c:valAx>
        <c:axId val="142618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72384"/>
        <c:crosses val="autoZero"/>
        <c:crossBetween val="midCat"/>
      </c:valAx>
      <c:valAx>
        <c:axId val="14289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6184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Power</a:t>
            </a:r>
            <a:r>
              <a:rPr lang="de-DE" baseline="0"/>
              <a:t> Transfer </a:t>
            </a:r>
            <a:r>
              <a:rPr lang="de-DE"/>
              <a:t>[V]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Calibration'!$E$4</c:f>
              <c:strCache>
                <c:ptCount val="1"/>
                <c:pt idx="0">
                  <c:v>[V]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Calibration'!$E$5:$E$47</c:f>
              <c:numCache>
                <c:formatCode>0.00</c:formatCode>
                <c:ptCount val="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FA-4287-A7E4-26FF47949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466048"/>
        <c:axId val="1428987776"/>
      </c:scatterChart>
      <c:valAx>
        <c:axId val="71746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87776"/>
        <c:crosses val="autoZero"/>
        <c:crossBetween val="midCat"/>
      </c:valAx>
      <c:valAx>
        <c:axId val="14289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746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</xdr:row>
      <xdr:rowOff>176212</xdr:rowOff>
    </xdr:from>
    <xdr:to>
      <xdr:col>30</xdr:col>
      <xdr:colOff>266700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D7CE2D-22AC-4F57-96CC-E919A244A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114300</xdr:colOff>
      <xdr:row>18</xdr:row>
      <xdr:rowOff>14287</xdr:rowOff>
    </xdr:from>
    <xdr:to>
      <xdr:col>22</xdr:col>
      <xdr:colOff>419100</xdr:colOff>
      <xdr:row>32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9D7A80-6D55-42BE-96F5-351FCBAD4B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533400</xdr:colOff>
      <xdr:row>17</xdr:row>
      <xdr:rowOff>185737</xdr:rowOff>
    </xdr:from>
    <xdr:to>
      <xdr:col>30</xdr:col>
      <xdr:colOff>228600</xdr:colOff>
      <xdr:row>32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EB95637-74CC-44A8-B718-9489F527D6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142875</xdr:colOff>
      <xdr:row>2</xdr:row>
      <xdr:rowOff>176212</xdr:rowOff>
    </xdr:from>
    <xdr:to>
      <xdr:col>22</xdr:col>
      <xdr:colOff>447675</xdr:colOff>
      <xdr:row>17</xdr:row>
      <xdr:rowOff>61912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DB092F-C822-466B-A25C-ABFA46E12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C602-7C36-4F2E-93AA-03307E101243}">
  <dimension ref="B1:P47"/>
  <sheetViews>
    <sheetView showGridLines="0" tabSelected="1" zoomScaleNormal="100" workbookViewId="0">
      <selection sqref="A1:XFD1"/>
    </sheetView>
  </sheetViews>
  <sheetFormatPr defaultRowHeight="14.4" x14ac:dyDescent="0.3"/>
  <cols>
    <col min="1" max="1" width="5.21875" customWidth="1"/>
    <col min="2" max="2" width="9.109375" style="2"/>
    <col min="3" max="3" width="9.109375" style="4"/>
    <col min="4" max="4" width="0" style="4" hidden="1" customWidth="1"/>
    <col min="5" max="5" width="12.33203125" style="3" customWidth="1"/>
    <col min="6" max="6" width="15.33203125" style="4" customWidth="1"/>
    <col min="7" max="7" width="10.109375" style="3" customWidth="1"/>
    <col min="8" max="8" width="20.44140625" style="11" customWidth="1"/>
    <col min="9" max="9" width="4.33203125" customWidth="1"/>
    <col min="10" max="10" width="9.109375" style="2"/>
    <col min="11" max="11" width="17.6640625" style="1" customWidth="1"/>
    <col min="12" max="12" width="7.44140625" customWidth="1"/>
    <col min="13" max="15" width="3.33203125" customWidth="1"/>
  </cols>
  <sheetData>
    <row r="1" spans="2:16" x14ac:dyDescent="0.3">
      <c r="B1" s="8"/>
      <c r="C1" s="9" t="s">
        <v>5</v>
      </c>
      <c r="D1" s="9"/>
      <c r="E1" s="24">
        <v>307</v>
      </c>
      <c r="F1" s="10" t="s">
        <v>6</v>
      </c>
      <c r="G1" s="5"/>
      <c r="H1" s="27"/>
    </row>
    <row r="2" spans="2:16" x14ac:dyDescent="0.3">
      <c r="J2" s="7" t="s">
        <v>8</v>
      </c>
    </row>
    <row r="3" spans="2:16" x14ac:dyDescent="0.3">
      <c r="B3" s="17" t="s">
        <v>0</v>
      </c>
      <c r="C3" s="18" t="s">
        <v>2</v>
      </c>
      <c r="D3" s="18" t="s">
        <v>13</v>
      </c>
      <c r="E3" s="19" t="s">
        <v>4</v>
      </c>
      <c r="F3" s="20" t="s">
        <v>7</v>
      </c>
      <c r="G3" s="21" t="s">
        <v>11</v>
      </c>
      <c r="H3" s="19" t="s">
        <v>12</v>
      </c>
      <c r="J3" s="17" t="s">
        <v>0</v>
      </c>
      <c r="K3" s="22" t="s">
        <v>7</v>
      </c>
      <c r="L3" s="23"/>
      <c r="M3" s="30"/>
      <c r="N3" s="30"/>
      <c r="O3" s="30"/>
    </row>
    <row r="4" spans="2:16" x14ac:dyDescent="0.3">
      <c r="B4" s="17" t="s">
        <v>1</v>
      </c>
      <c r="C4" s="18" t="s">
        <v>3</v>
      </c>
      <c r="D4" s="18" t="s">
        <v>14</v>
      </c>
      <c r="E4" s="21" t="s">
        <v>1</v>
      </c>
      <c r="F4" s="18" t="s">
        <v>3</v>
      </c>
      <c r="G4" s="21" t="s">
        <v>10</v>
      </c>
      <c r="H4" s="19"/>
      <c r="J4" s="17" t="s">
        <v>1</v>
      </c>
      <c r="K4" s="22" t="s">
        <v>3</v>
      </c>
      <c r="L4" s="22" t="s">
        <v>9</v>
      </c>
      <c r="M4" s="31"/>
      <c r="N4" s="31"/>
      <c r="O4" s="31"/>
    </row>
    <row r="5" spans="2:16" x14ac:dyDescent="0.3">
      <c r="B5" s="12">
        <v>5.7</v>
      </c>
      <c r="C5" s="25">
        <v>307</v>
      </c>
      <c r="D5" s="25">
        <f>E1</f>
        <v>307</v>
      </c>
      <c r="E5" s="26"/>
      <c r="F5" s="13">
        <f>D5-C5</f>
        <v>0</v>
      </c>
      <c r="G5" s="15">
        <f>IF(C5=0,"",B5/C5*1000)</f>
        <v>18.566775244299674</v>
      </c>
      <c r="H5" s="14" t="str">
        <f>IF(C5=E1,"OK","Wrong Current!")</f>
        <v>OK</v>
      </c>
      <c r="J5" s="12">
        <f>ROUND(G5*D5/1000,1)</f>
        <v>5.7</v>
      </c>
      <c r="K5" s="13">
        <f>F5</f>
        <v>0</v>
      </c>
      <c r="L5" s="16" t="str">
        <f>DEC2HEX(K5)</f>
        <v>0</v>
      </c>
      <c r="M5" s="28"/>
      <c r="N5" s="29"/>
      <c r="O5" s="28"/>
    </row>
    <row r="6" spans="2:16" x14ac:dyDescent="0.3">
      <c r="B6" s="12">
        <v>5.6</v>
      </c>
      <c r="C6" s="25">
        <v>306</v>
      </c>
      <c r="D6" s="25">
        <f>D5</f>
        <v>307</v>
      </c>
      <c r="E6" s="26"/>
      <c r="F6" s="13">
        <f t="shared" ref="F6:F47" si="0">D6-C6</f>
        <v>1</v>
      </c>
      <c r="G6" s="15">
        <f t="shared" ref="G6:G47" si="1">IF(C6=0,"",B6/C6*1000)</f>
        <v>18.300653594771241</v>
      </c>
      <c r="H6" s="14" t="str">
        <f>IF(G5-G6&lt;0,"Current too low!",IF(C6&gt;C5,"Current too high!","OK"))</f>
        <v>OK</v>
      </c>
      <c r="J6" s="12">
        <f t="shared" ref="J6:J47" si="2">ROUND(G6*D6/1000,1)</f>
        <v>5.6</v>
      </c>
      <c r="K6" s="16">
        <f>IF(ROUND(J6,1)-ROUND(J5,1)&lt;0,F6,K5)</f>
        <v>1</v>
      </c>
      <c r="L6" s="16" t="str">
        <f t="shared" ref="L6:L47" si="3">DEC2HEX(K6)</f>
        <v>1</v>
      </c>
      <c r="M6" s="28"/>
      <c r="N6" s="28"/>
      <c r="O6" s="28"/>
      <c r="P6" s="6"/>
    </row>
    <row r="7" spans="2:16" x14ac:dyDescent="0.3">
      <c r="B7" s="12">
        <v>5.5</v>
      </c>
      <c r="C7" s="25">
        <v>302</v>
      </c>
      <c r="D7" s="25">
        <f t="shared" ref="D7:D47" si="4">D6</f>
        <v>307</v>
      </c>
      <c r="E7" s="26"/>
      <c r="F7" s="13">
        <f t="shared" si="0"/>
        <v>5</v>
      </c>
      <c r="G7" s="15">
        <f t="shared" si="1"/>
        <v>18.211920529801326</v>
      </c>
      <c r="H7" s="14" t="str">
        <f t="shared" ref="H7:H47" si="5">IF(G6-G7&lt;0,"Current too low!",IF(C7&gt;C6,"Current too high!","OK"))</f>
        <v>OK</v>
      </c>
      <c r="J7" s="12">
        <f t="shared" si="2"/>
        <v>5.6</v>
      </c>
      <c r="K7" s="16">
        <f t="shared" ref="K7:K47" si="6">IF(ROUND(J7,1)-ROUND(J6,1)&lt;0,F7,K6)</f>
        <v>1</v>
      </c>
      <c r="L7" s="16" t="str">
        <f t="shared" si="3"/>
        <v>1</v>
      </c>
      <c r="M7" s="28"/>
      <c r="N7" s="28"/>
      <c r="O7" s="28"/>
    </row>
    <row r="8" spans="2:16" x14ac:dyDescent="0.3">
      <c r="B8" s="12">
        <v>5.4</v>
      </c>
      <c r="C8" s="25">
        <v>297</v>
      </c>
      <c r="D8" s="25">
        <f t="shared" si="4"/>
        <v>307</v>
      </c>
      <c r="E8" s="26"/>
      <c r="F8" s="13">
        <f t="shared" si="0"/>
        <v>10</v>
      </c>
      <c r="G8" s="15">
        <f t="shared" si="1"/>
        <v>18.181818181818183</v>
      </c>
      <c r="H8" s="14" t="str">
        <f t="shared" si="5"/>
        <v>OK</v>
      </c>
      <c r="J8" s="12">
        <f t="shared" si="2"/>
        <v>5.6</v>
      </c>
      <c r="K8" s="16">
        <f t="shared" si="6"/>
        <v>1</v>
      </c>
      <c r="L8" s="16" t="str">
        <f t="shared" si="3"/>
        <v>1</v>
      </c>
      <c r="M8" s="28"/>
      <c r="N8" s="28"/>
      <c r="O8" s="28"/>
    </row>
    <row r="9" spans="2:16" x14ac:dyDescent="0.3">
      <c r="B9" s="12">
        <v>5.3</v>
      </c>
      <c r="C9" s="25">
        <v>293</v>
      </c>
      <c r="D9" s="25">
        <f t="shared" si="4"/>
        <v>307</v>
      </c>
      <c r="E9" s="26"/>
      <c r="F9" s="13">
        <f t="shared" si="0"/>
        <v>14</v>
      </c>
      <c r="G9" s="15">
        <f t="shared" si="1"/>
        <v>18.088737201365184</v>
      </c>
      <c r="H9" s="14" t="str">
        <f t="shared" si="5"/>
        <v>OK</v>
      </c>
      <c r="J9" s="12">
        <f t="shared" si="2"/>
        <v>5.6</v>
      </c>
      <c r="K9" s="16">
        <f t="shared" si="6"/>
        <v>1</v>
      </c>
      <c r="L9" s="16" t="str">
        <f t="shared" si="3"/>
        <v>1</v>
      </c>
      <c r="M9" s="28"/>
      <c r="N9" s="28"/>
      <c r="O9" s="28"/>
    </row>
    <row r="10" spans="2:16" x14ac:dyDescent="0.3">
      <c r="B10" s="12">
        <v>5.2</v>
      </c>
      <c r="C10" s="25">
        <v>289</v>
      </c>
      <c r="D10" s="25">
        <f t="shared" si="4"/>
        <v>307</v>
      </c>
      <c r="E10" s="26"/>
      <c r="F10" s="13">
        <f t="shared" si="0"/>
        <v>18</v>
      </c>
      <c r="G10" s="15">
        <f t="shared" si="1"/>
        <v>17.993079584775089</v>
      </c>
      <c r="H10" s="14" t="str">
        <f t="shared" si="5"/>
        <v>OK</v>
      </c>
      <c r="J10" s="12">
        <f t="shared" si="2"/>
        <v>5.5</v>
      </c>
      <c r="K10" s="16">
        <f t="shared" si="6"/>
        <v>18</v>
      </c>
      <c r="L10" s="16" t="str">
        <f t="shared" si="3"/>
        <v>12</v>
      </c>
      <c r="M10" s="28"/>
      <c r="N10" s="28"/>
      <c r="O10" s="28"/>
    </row>
    <row r="11" spans="2:16" x14ac:dyDescent="0.3">
      <c r="B11" s="12">
        <v>5.0999999999999996</v>
      </c>
      <c r="C11" s="25">
        <v>285</v>
      </c>
      <c r="D11" s="25">
        <f t="shared" si="4"/>
        <v>307</v>
      </c>
      <c r="E11" s="26"/>
      <c r="F11" s="13">
        <f t="shared" si="0"/>
        <v>22</v>
      </c>
      <c r="G11" s="15">
        <f t="shared" si="1"/>
        <v>17.89473684210526</v>
      </c>
      <c r="H11" s="14" t="str">
        <f t="shared" si="5"/>
        <v>OK</v>
      </c>
      <c r="J11" s="12">
        <f t="shared" si="2"/>
        <v>5.5</v>
      </c>
      <c r="K11" s="16">
        <f t="shared" si="6"/>
        <v>18</v>
      </c>
      <c r="L11" s="16" t="str">
        <f t="shared" si="3"/>
        <v>12</v>
      </c>
      <c r="M11" s="28"/>
      <c r="N11" s="28"/>
      <c r="O11" s="28"/>
    </row>
    <row r="12" spans="2:16" x14ac:dyDescent="0.3">
      <c r="B12" s="12">
        <v>5</v>
      </c>
      <c r="C12" s="25">
        <v>280</v>
      </c>
      <c r="D12" s="25">
        <f t="shared" si="4"/>
        <v>307</v>
      </c>
      <c r="E12" s="26"/>
      <c r="F12" s="13">
        <f t="shared" si="0"/>
        <v>27</v>
      </c>
      <c r="G12" s="15">
        <f t="shared" si="1"/>
        <v>17.857142857142858</v>
      </c>
      <c r="H12" s="14" t="str">
        <f t="shared" si="5"/>
        <v>OK</v>
      </c>
      <c r="J12" s="12">
        <f t="shared" si="2"/>
        <v>5.5</v>
      </c>
      <c r="K12" s="16">
        <f t="shared" si="6"/>
        <v>18</v>
      </c>
      <c r="L12" s="16" t="str">
        <f t="shared" si="3"/>
        <v>12</v>
      </c>
      <c r="M12" s="28"/>
      <c r="N12" s="28"/>
      <c r="O12" s="28"/>
    </row>
    <row r="13" spans="2:16" x14ac:dyDescent="0.3">
      <c r="B13" s="12">
        <v>4.9000000000000004</v>
      </c>
      <c r="C13" s="25">
        <v>275</v>
      </c>
      <c r="D13" s="25">
        <f t="shared" si="4"/>
        <v>307</v>
      </c>
      <c r="E13" s="26"/>
      <c r="F13" s="13">
        <f t="shared" si="0"/>
        <v>32</v>
      </c>
      <c r="G13" s="15">
        <f t="shared" si="1"/>
        <v>17.81818181818182</v>
      </c>
      <c r="H13" s="14" t="str">
        <f t="shared" si="5"/>
        <v>OK</v>
      </c>
      <c r="J13" s="12">
        <f t="shared" si="2"/>
        <v>5.5</v>
      </c>
      <c r="K13" s="16">
        <f t="shared" si="6"/>
        <v>18</v>
      </c>
      <c r="L13" s="16" t="str">
        <f t="shared" si="3"/>
        <v>12</v>
      </c>
      <c r="M13" s="28"/>
      <c r="N13" s="28"/>
      <c r="O13" s="28"/>
    </row>
    <row r="14" spans="2:16" x14ac:dyDescent="0.3">
      <c r="B14" s="12">
        <v>4.8</v>
      </c>
      <c r="C14" s="25">
        <v>270</v>
      </c>
      <c r="D14" s="25">
        <f t="shared" si="4"/>
        <v>307</v>
      </c>
      <c r="E14" s="26"/>
      <c r="F14" s="13">
        <f t="shared" si="0"/>
        <v>37</v>
      </c>
      <c r="G14" s="15">
        <f t="shared" si="1"/>
        <v>17.777777777777779</v>
      </c>
      <c r="H14" s="14" t="str">
        <f t="shared" si="5"/>
        <v>OK</v>
      </c>
      <c r="J14" s="12">
        <f t="shared" si="2"/>
        <v>5.5</v>
      </c>
      <c r="K14" s="16">
        <f t="shared" si="6"/>
        <v>18</v>
      </c>
      <c r="L14" s="16" t="str">
        <f t="shared" si="3"/>
        <v>12</v>
      </c>
      <c r="M14" s="28"/>
      <c r="N14" s="28"/>
      <c r="O14" s="28"/>
    </row>
    <row r="15" spans="2:16" x14ac:dyDescent="0.3">
      <c r="B15" s="12">
        <v>4.6999999999999904</v>
      </c>
      <c r="C15" s="25">
        <v>267</v>
      </c>
      <c r="D15" s="25">
        <f t="shared" si="4"/>
        <v>307</v>
      </c>
      <c r="E15" s="26"/>
      <c r="F15" s="13">
        <f t="shared" si="0"/>
        <v>40</v>
      </c>
      <c r="G15" s="15">
        <f t="shared" si="1"/>
        <v>17.60299625468161</v>
      </c>
      <c r="H15" s="14" t="str">
        <f t="shared" si="5"/>
        <v>OK</v>
      </c>
      <c r="J15" s="12">
        <f t="shared" si="2"/>
        <v>5.4</v>
      </c>
      <c r="K15" s="16">
        <f t="shared" si="6"/>
        <v>40</v>
      </c>
      <c r="L15" s="16" t="str">
        <f t="shared" si="3"/>
        <v>28</v>
      </c>
      <c r="M15" s="28"/>
      <c r="N15" s="28"/>
      <c r="O15" s="28"/>
    </row>
    <row r="16" spans="2:16" x14ac:dyDescent="0.3">
      <c r="B16" s="12">
        <v>4.5999999999999899</v>
      </c>
      <c r="C16" s="25">
        <v>263</v>
      </c>
      <c r="D16" s="25">
        <f t="shared" si="4"/>
        <v>307</v>
      </c>
      <c r="E16" s="26"/>
      <c r="F16" s="13">
        <f t="shared" si="0"/>
        <v>44</v>
      </c>
      <c r="G16" s="15">
        <f t="shared" si="1"/>
        <v>17.490494296577907</v>
      </c>
      <c r="H16" s="14" t="str">
        <f t="shared" si="5"/>
        <v>OK</v>
      </c>
      <c r="J16" s="12">
        <f t="shared" si="2"/>
        <v>5.4</v>
      </c>
      <c r="K16" s="16">
        <f t="shared" si="6"/>
        <v>40</v>
      </c>
      <c r="L16" s="16" t="str">
        <f t="shared" si="3"/>
        <v>28</v>
      </c>
      <c r="M16" s="28"/>
      <c r="N16" s="28"/>
      <c r="O16" s="28"/>
    </row>
    <row r="17" spans="2:15" x14ac:dyDescent="0.3">
      <c r="B17" s="12">
        <v>4.4999999999999902</v>
      </c>
      <c r="C17" s="25">
        <v>259</v>
      </c>
      <c r="D17" s="25">
        <f t="shared" si="4"/>
        <v>307</v>
      </c>
      <c r="E17" s="26"/>
      <c r="F17" s="13">
        <f t="shared" si="0"/>
        <v>48</v>
      </c>
      <c r="G17" s="15">
        <f t="shared" si="1"/>
        <v>17.374517374517335</v>
      </c>
      <c r="H17" s="14" t="str">
        <f t="shared" si="5"/>
        <v>OK</v>
      </c>
      <c r="J17" s="12">
        <f t="shared" si="2"/>
        <v>5.3</v>
      </c>
      <c r="K17" s="16">
        <f t="shared" si="6"/>
        <v>48</v>
      </c>
      <c r="L17" s="16" t="str">
        <f t="shared" si="3"/>
        <v>30</v>
      </c>
      <c r="M17" s="28"/>
      <c r="N17" s="28"/>
      <c r="O17" s="28"/>
    </row>
    <row r="18" spans="2:15" x14ac:dyDescent="0.3">
      <c r="B18" s="12">
        <v>4.3999999999999897</v>
      </c>
      <c r="C18" s="25">
        <v>254</v>
      </c>
      <c r="D18" s="25">
        <f t="shared" si="4"/>
        <v>307</v>
      </c>
      <c r="E18" s="26"/>
      <c r="F18" s="13">
        <f t="shared" si="0"/>
        <v>53</v>
      </c>
      <c r="G18" s="15">
        <f t="shared" si="1"/>
        <v>17.32283464566925</v>
      </c>
      <c r="H18" s="14" t="str">
        <f t="shared" si="5"/>
        <v>OK</v>
      </c>
      <c r="J18" s="12">
        <f t="shared" si="2"/>
        <v>5.3</v>
      </c>
      <c r="K18" s="16">
        <f t="shared" si="6"/>
        <v>48</v>
      </c>
      <c r="L18" s="16" t="str">
        <f t="shared" si="3"/>
        <v>30</v>
      </c>
      <c r="M18" s="28"/>
      <c r="N18" s="28"/>
      <c r="O18" s="28"/>
    </row>
    <row r="19" spans="2:15" x14ac:dyDescent="0.3">
      <c r="B19" s="12">
        <v>4.2999999999999901</v>
      </c>
      <c r="C19" s="25">
        <v>249</v>
      </c>
      <c r="D19" s="25">
        <f t="shared" si="4"/>
        <v>307</v>
      </c>
      <c r="E19" s="26"/>
      <c r="F19" s="13">
        <f t="shared" si="0"/>
        <v>58</v>
      </c>
      <c r="G19" s="15">
        <f t="shared" si="1"/>
        <v>17.269076305220842</v>
      </c>
      <c r="H19" s="14" t="str">
        <f t="shared" si="5"/>
        <v>OK</v>
      </c>
      <c r="J19" s="12">
        <f t="shared" si="2"/>
        <v>5.3</v>
      </c>
      <c r="K19" s="16">
        <f t="shared" si="6"/>
        <v>48</v>
      </c>
      <c r="L19" s="16" t="str">
        <f t="shared" si="3"/>
        <v>30</v>
      </c>
      <c r="M19" s="28"/>
      <c r="N19" s="28"/>
      <c r="O19" s="28"/>
    </row>
    <row r="20" spans="2:15" x14ac:dyDescent="0.3">
      <c r="B20" s="12">
        <v>4.1999999999999904</v>
      </c>
      <c r="C20" s="25">
        <v>245</v>
      </c>
      <c r="D20" s="25">
        <f t="shared" si="4"/>
        <v>307</v>
      </c>
      <c r="E20" s="26"/>
      <c r="F20" s="13">
        <f t="shared" si="0"/>
        <v>62</v>
      </c>
      <c r="G20" s="15">
        <f t="shared" si="1"/>
        <v>17.142857142857103</v>
      </c>
      <c r="H20" s="14" t="str">
        <f t="shared" si="5"/>
        <v>OK</v>
      </c>
      <c r="J20" s="12">
        <f t="shared" si="2"/>
        <v>5.3</v>
      </c>
      <c r="K20" s="16">
        <f t="shared" si="6"/>
        <v>48</v>
      </c>
      <c r="L20" s="16" t="str">
        <f t="shared" si="3"/>
        <v>30</v>
      </c>
      <c r="M20" s="28"/>
      <c r="N20" s="28"/>
      <c r="O20" s="28"/>
    </row>
    <row r="21" spans="2:15" x14ac:dyDescent="0.3">
      <c r="B21" s="12">
        <v>4.0999999999999899</v>
      </c>
      <c r="C21" s="25">
        <v>240</v>
      </c>
      <c r="D21" s="25">
        <f t="shared" si="4"/>
        <v>307</v>
      </c>
      <c r="E21" s="26"/>
      <c r="F21" s="13">
        <f t="shared" si="0"/>
        <v>67</v>
      </c>
      <c r="G21" s="15">
        <f t="shared" si="1"/>
        <v>17.08333333333329</v>
      </c>
      <c r="H21" s="14" t="str">
        <f t="shared" si="5"/>
        <v>OK</v>
      </c>
      <c r="J21" s="12">
        <f t="shared" si="2"/>
        <v>5.2</v>
      </c>
      <c r="K21" s="16">
        <f t="shared" si="6"/>
        <v>67</v>
      </c>
      <c r="L21" s="16" t="str">
        <f t="shared" si="3"/>
        <v>43</v>
      </c>
      <c r="M21" s="28"/>
      <c r="N21" s="28"/>
      <c r="O21" s="28"/>
    </row>
    <row r="22" spans="2:15" x14ac:dyDescent="0.3">
      <c r="B22" s="12">
        <v>3.9999999999999898</v>
      </c>
      <c r="C22" s="25">
        <v>235</v>
      </c>
      <c r="D22" s="25">
        <f t="shared" si="4"/>
        <v>307</v>
      </c>
      <c r="E22" s="26"/>
      <c r="F22" s="13">
        <f t="shared" si="0"/>
        <v>72</v>
      </c>
      <c r="G22" s="15">
        <f t="shared" si="1"/>
        <v>17.021276595744634</v>
      </c>
      <c r="H22" s="14" t="str">
        <f t="shared" si="5"/>
        <v>OK</v>
      </c>
      <c r="J22" s="12">
        <f t="shared" si="2"/>
        <v>5.2</v>
      </c>
      <c r="K22" s="16">
        <f t="shared" si="6"/>
        <v>67</v>
      </c>
      <c r="L22" s="16" t="str">
        <f t="shared" si="3"/>
        <v>43</v>
      </c>
      <c r="M22" s="28"/>
      <c r="N22" s="28"/>
      <c r="O22" s="28"/>
    </row>
    <row r="23" spans="2:15" x14ac:dyDescent="0.3">
      <c r="B23" s="12">
        <v>3.8999999999999901</v>
      </c>
      <c r="C23" s="25">
        <v>230</v>
      </c>
      <c r="D23" s="25">
        <f t="shared" si="4"/>
        <v>307</v>
      </c>
      <c r="E23" s="26"/>
      <c r="F23" s="13">
        <f t="shared" si="0"/>
        <v>77</v>
      </c>
      <c r="G23" s="15">
        <f t="shared" si="1"/>
        <v>16.956521739130391</v>
      </c>
      <c r="H23" s="14" t="str">
        <f t="shared" si="5"/>
        <v>OK</v>
      </c>
      <c r="J23" s="12">
        <f t="shared" si="2"/>
        <v>5.2</v>
      </c>
      <c r="K23" s="16">
        <f t="shared" si="6"/>
        <v>67</v>
      </c>
      <c r="L23" s="16" t="str">
        <f t="shared" si="3"/>
        <v>43</v>
      </c>
      <c r="M23" s="28"/>
      <c r="N23" s="28"/>
      <c r="O23" s="28"/>
    </row>
    <row r="24" spans="2:15" x14ac:dyDescent="0.3">
      <c r="B24" s="12">
        <v>3.7999999999999901</v>
      </c>
      <c r="C24" s="25">
        <v>225</v>
      </c>
      <c r="D24" s="25">
        <f t="shared" si="4"/>
        <v>307</v>
      </c>
      <c r="E24" s="26"/>
      <c r="F24" s="13">
        <f t="shared" si="0"/>
        <v>82</v>
      </c>
      <c r="G24" s="15">
        <f t="shared" si="1"/>
        <v>16.888888888888847</v>
      </c>
      <c r="H24" s="14" t="str">
        <f t="shared" si="5"/>
        <v>OK</v>
      </c>
      <c r="J24" s="12">
        <f t="shared" si="2"/>
        <v>5.2</v>
      </c>
      <c r="K24" s="16">
        <f t="shared" si="6"/>
        <v>67</v>
      </c>
      <c r="L24" s="16" t="str">
        <f t="shared" si="3"/>
        <v>43</v>
      </c>
      <c r="M24" s="28"/>
      <c r="N24" s="28"/>
      <c r="O24" s="28"/>
    </row>
    <row r="25" spans="2:15" x14ac:dyDescent="0.3">
      <c r="B25" s="12">
        <v>3.69999999999999</v>
      </c>
      <c r="C25" s="25">
        <v>220</v>
      </c>
      <c r="D25" s="25">
        <f t="shared" si="4"/>
        <v>307</v>
      </c>
      <c r="E25" s="26"/>
      <c r="F25" s="13">
        <f t="shared" si="0"/>
        <v>87</v>
      </c>
      <c r="G25" s="15">
        <f t="shared" si="1"/>
        <v>16.818181818181774</v>
      </c>
      <c r="H25" s="14" t="str">
        <f t="shared" si="5"/>
        <v>OK</v>
      </c>
      <c r="J25" s="12">
        <f t="shared" si="2"/>
        <v>5.2</v>
      </c>
      <c r="K25" s="16">
        <f t="shared" si="6"/>
        <v>67</v>
      </c>
      <c r="L25" s="16" t="str">
        <f t="shared" si="3"/>
        <v>43</v>
      </c>
      <c r="M25" s="28"/>
      <c r="N25" s="28"/>
      <c r="O25" s="28"/>
    </row>
    <row r="26" spans="2:15" x14ac:dyDescent="0.3">
      <c r="B26" s="12">
        <v>3.5999999999999899</v>
      </c>
      <c r="C26" s="25">
        <v>217</v>
      </c>
      <c r="D26" s="25">
        <f t="shared" si="4"/>
        <v>307</v>
      </c>
      <c r="E26" s="26"/>
      <c r="F26" s="13">
        <f t="shared" si="0"/>
        <v>90</v>
      </c>
      <c r="G26" s="15">
        <f t="shared" si="1"/>
        <v>16.589861751152029</v>
      </c>
      <c r="H26" s="14" t="str">
        <f t="shared" si="5"/>
        <v>OK</v>
      </c>
      <c r="J26" s="12">
        <f t="shared" si="2"/>
        <v>5.0999999999999996</v>
      </c>
      <c r="K26" s="16">
        <f t="shared" si="6"/>
        <v>90</v>
      </c>
      <c r="L26" s="16" t="str">
        <f t="shared" si="3"/>
        <v>5A</v>
      </c>
      <c r="M26" s="28"/>
      <c r="N26" s="28"/>
      <c r="O26" s="28"/>
    </row>
    <row r="27" spans="2:15" x14ac:dyDescent="0.3">
      <c r="B27" s="12">
        <v>3.4999999999999898</v>
      </c>
      <c r="C27" s="25">
        <v>214</v>
      </c>
      <c r="D27" s="25">
        <f t="shared" si="4"/>
        <v>307</v>
      </c>
      <c r="E27" s="26"/>
      <c r="F27" s="13">
        <f t="shared" si="0"/>
        <v>93</v>
      </c>
      <c r="G27" s="15">
        <f t="shared" si="1"/>
        <v>16.35514018691584</v>
      </c>
      <c r="H27" s="14" t="str">
        <f t="shared" si="5"/>
        <v>OK</v>
      </c>
      <c r="J27" s="12">
        <f t="shared" si="2"/>
        <v>5</v>
      </c>
      <c r="K27" s="16">
        <f t="shared" si="6"/>
        <v>93</v>
      </c>
      <c r="L27" s="16" t="str">
        <f t="shared" si="3"/>
        <v>5D</v>
      </c>
      <c r="M27" s="28"/>
      <c r="N27" s="28"/>
      <c r="O27" s="28"/>
    </row>
    <row r="28" spans="2:15" x14ac:dyDescent="0.3">
      <c r="B28" s="12">
        <v>3.3999999999999901</v>
      </c>
      <c r="C28" s="25">
        <v>208</v>
      </c>
      <c r="D28" s="25">
        <f t="shared" si="4"/>
        <v>307</v>
      </c>
      <c r="E28" s="26"/>
      <c r="F28" s="13">
        <f t="shared" si="0"/>
        <v>99</v>
      </c>
      <c r="G28" s="15">
        <f t="shared" si="1"/>
        <v>16.346153846153797</v>
      </c>
      <c r="H28" s="14" t="str">
        <f t="shared" si="5"/>
        <v>OK</v>
      </c>
      <c r="J28" s="12">
        <f t="shared" si="2"/>
        <v>5</v>
      </c>
      <c r="K28" s="16">
        <f t="shared" si="6"/>
        <v>93</v>
      </c>
      <c r="L28" s="16" t="str">
        <f t="shared" si="3"/>
        <v>5D</v>
      </c>
      <c r="M28" s="28"/>
      <c r="N28" s="28"/>
      <c r="O28" s="28"/>
    </row>
    <row r="29" spans="2:15" x14ac:dyDescent="0.3">
      <c r="B29" s="12">
        <v>3.2999999999999901</v>
      </c>
      <c r="C29" s="25">
        <v>202</v>
      </c>
      <c r="D29" s="25">
        <f t="shared" si="4"/>
        <v>307</v>
      </c>
      <c r="E29" s="26"/>
      <c r="F29" s="13">
        <f t="shared" si="0"/>
        <v>105</v>
      </c>
      <c r="G29" s="15">
        <f t="shared" si="1"/>
        <v>16.336633663366289</v>
      </c>
      <c r="H29" s="14" t="str">
        <f t="shared" si="5"/>
        <v>OK</v>
      </c>
      <c r="J29" s="12">
        <f t="shared" si="2"/>
        <v>5</v>
      </c>
      <c r="K29" s="16">
        <f t="shared" si="6"/>
        <v>93</v>
      </c>
      <c r="L29" s="16" t="str">
        <f t="shared" si="3"/>
        <v>5D</v>
      </c>
      <c r="M29" s="28"/>
      <c r="N29" s="28"/>
      <c r="O29" s="28"/>
    </row>
    <row r="30" spans="2:15" x14ac:dyDescent="0.3">
      <c r="B30" s="12">
        <v>3.19999999999999</v>
      </c>
      <c r="C30" s="25">
        <v>200</v>
      </c>
      <c r="D30" s="25">
        <f t="shared" si="4"/>
        <v>307</v>
      </c>
      <c r="E30" s="26"/>
      <c r="F30" s="13">
        <f t="shared" si="0"/>
        <v>107</v>
      </c>
      <c r="G30" s="15">
        <f t="shared" si="1"/>
        <v>15.999999999999948</v>
      </c>
      <c r="H30" s="14" t="str">
        <f t="shared" si="5"/>
        <v>OK</v>
      </c>
      <c r="J30" s="12">
        <f t="shared" si="2"/>
        <v>4.9000000000000004</v>
      </c>
      <c r="K30" s="16">
        <f t="shared" si="6"/>
        <v>107</v>
      </c>
      <c r="L30" s="16" t="str">
        <f t="shared" si="3"/>
        <v>6B</v>
      </c>
      <c r="M30" s="28"/>
      <c r="N30" s="28"/>
      <c r="O30" s="28"/>
    </row>
    <row r="31" spans="2:15" x14ac:dyDescent="0.3">
      <c r="B31" s="12">
        <v>3.0999999999999899</v>
      </c>
      <c r="C31" s="25">
        <v>198</v>
      </c>
      <c r="D31" s="25">
        <f t="shared" si="4"/>
        <v>307</v>
      </c>
      <c r="E31" s="26"/>
      <c r="F31" s="13">
        <f t="shared" si="0"/>
        <v>109</v>
      </c>
      <c r="G31" s="15">
        <f t="shared" si="1"/>
        <v>15.656565656565604</v>
      </c>
      <c r="H31" s="14" t="str">
        <f t="shared" si="5"/>
        <v>OK</v>
      </c>
      <c r="J31" s="12">
        <f t="shared" si="2"/>
        <v>4.8</v>
      </c>
      <c r="K31" s="16">
        <f t="shared" si="6"/>
        <v>109</v>
      </c>
      <c r="L31" s="16" t="str">
        <f t="shared" si="3"/>
        <v>6D</v>
      </c>
      <c r="M31" s="28"/>
      <c r="N31" s="28"/>
      <c r="O31" s="28"/>
    </row>
    <row r="32" spans="2:15" x14ac:dyDescent="0.3">
      <c r="B32" s="12">
        <v>2.9999999999999898</v>
      </c>
      <c r="C32" s="25">
        <v>192</v>
      </c>
      <c r="D32" s="25">
        <f t="shared" si="4"/>
        <v>307</v>
      </c>
      <c r="E32" s="26"/>
      <c r="F32" s="13">
        <f t="shared" si="0"/>
        <v>115</v>
      </c>
      <c r="G32" s="15">
        <f t="shared" si="1"/>
        <v>15.624999999999947</v>
      </c>
      <c r="H32" s="14" t="str">
        <f t="shared" si="5"/>
        <v>OK</v>
      </c>
      <c r="J32" s="12">
        <f t="shared" si="2"/>
        <v>4.8</v>
      </c>
      <c r="K32" s="16">
        <f t="shared" si="6"/>
        <v>109</v>
      </c>
      <c r="L32" s="16" t="str">
        <f t="shared" si="3"/>
        <v>6D</v>
      </c>
      <c r="M32" s="28"/>
      <c r="N32" s="28"/>
      <c r="O32" s="28"/>
    </row>
    <row r="33" spans="2:15" x14ac:dyDescent="0.3">
      <c r="B33" s="12">
        <v>2.8999999999999901</v>
      </c>
      <c r="C33" s="25">
        <v>186</v>
      </c>
      <c r="D33" s="25">
        <f t="shared" si="4"/>
        <v>307</v>
      </c>
      <c r="E33" s="26"/>
      <c r="F33" s="13">
        <f t="shared" si="0"/>
        <v>121</v>
      </c>
      <c r="G33" s="15">
        <f t="shared" si="1"/>
        <v>15.591397849462313</v>
      </c>
      <c r="H33" s="14" t="str">
        <f t="shared" si="5"/>
        <v>OK</v>
      </c>
      <c r="J33" s="12">
        <f t="shared" si="2"/>
        <v>4.8</v>
      </c>
      <c r="K33" s="16">
        <f t="shared" si="6"/>
        <v>109</v>
      </c>
      <c r="L33" s="16" t="str">
        <f t="shared" si="3"/>
        <v>6D</v>
      </c>
      <c r="M33" s="28"/>
      <c r="N33" s="28"/>
      <c r="O33" s="28"/>
    </row>
    <row r="34" spans="2:15" x14ac:dyDescent="0.3">
      <c r="B34" s="12">
        <v>2.7999999999999798</v>
      </c>
      <c r="C34" s="25">
        <v>184</v>
      </c>
      <c r="D34" s="25">
        <f t="shared" si="4"/>
        <v>307</v>
      </c>
      <c r="E34" s="26"/>
      <c r="F34" s="13">
        <f t="shared" si="0"/>
        <v>123</v>
      </c>
      <c r="G34" s="15">
        <f t="shared" si="1"/>
        <v>15.217391304347716</v>
      </c>
      <c r="H34" s="14" t="str">
        <f t="shared" si="5"/>
        <v>OK</v>
      </c>
      <c r="J34" s="12">
        <f t="shared" si="2"/>
        <v>4.7</v>
      </c>
      <c r="K34" s="16">
        <f t="shared" si="6"/>
        <v>123</v>
      </c>
      <c r="L34" s="16" t="str">
        <f t="shared" si="3"/>
        <v>7B</v>
      </c>
      <c r="M34" s="28"/>
      <c r="N34" s="28"/>
      <c r="O34" s="28"/>
    </row>
    <row r="35" spans="2:15" x14ac:dyDescent="0.3">
      <c r="B35" s="12">
        <v>2.6999999999999802</v>
      </c>
      <c r="C35" s="25">
        <v>180</v>
      </c>
      <c r="D35" s="25">
        <f t="shared" si="4"/>
        <v>307</v>
      </c>
      <c r="E35" s="26"/>
      <c r="F35" s="13">
        <f t="shared" si="0"/>
        <v>127</v>
      </c>
      <c r="G35" s="15">
        <f t="shared" si="1"/>
        <v>14.99999999999989</v>
      </c>
      <c r="H35" s="14" t="str">
        <f t="shared" si="5"/>
        <v>OK</v>
      </c>
      <c r="J35" s="12">
        <f t="shared" si="2"/>
        <v>4.5999999999999996</v>
      </c>
      <c r="K35" s="16">
        <f t="shared" si="6"/>
        <v>127</v>
      </c>
      <c r="L35" s="16" t="str">
        <f t="shared" si="3"/>
        <v>7F</v>
      </c>
      <c r="M35" s="28"/>
      <c r="N35" s="28"/>
      <c r="O35" s="28"/>
    </row>
    <row r="36" spans="2:15" x14ac:dyDescent="0.3">
      <c r="B36" s="12">
        <v>2.5999999999999801</v>
      </c>
      <c r="C36" s="25">
        <v>179</v>
      </c>
      <c r="D36" s="25">
        <f t="shared" si="4"/>
        <v>307</v>
      </c>
      <c r="E36" s="26"/>
      <c r="F36" s="13">
        <f t="shared" si="0"/>
        <v>128</v>
      </c>
      <c r="G36" s="15">
        <f t="shared" si="1"/>
        <v>14.525139664804358</v>
      </c>
      <c r="H36" s="14" t="str">
        <f t="shared" si="5"/>
        <v>OK</v>
      </c>
      <c r="J36" s="12">
        <f t="shared" si="2"/>
        <v>4.5</v>
      </c>
      <c r="K36" s="16">
        <f t="shared" si="6"/>
        <v>128</v>
      </c>
      <c r="L36" s="16" t="str">
        <f t="shared" si="3"/>
        <v>80</v>
      </c>
      <c r="M36" s="28"/>
      <c r="N36" s="28"/>
      <c r="O36" s="28"/>
    </row>
    <row r="37" spans="2:15" x14ac:dyDescent="0.3">
      <c r="B37" s="12">
        <v>2.49999999999998</v>
      </c>
      <c r="C37" s="25">
        <v>176</v>
      </c>
      <c r="D37" s="25">
        <f t="shared" si="4"/>
        <v>307</v>
      </c>
      <c r="E37" s="26"/>
      <c r="F37" s="13">
        <f t="shared" si="0"/>
        <v>131</v>
      </c>
      <c r="G37" s="15">
        <f t="shared" si="1"/>
        <v>14.204545454545341</v>
      </c>
      <c r="H37" s="14" t="str">
        <f t="shared" si="5"/>
        <v>OK</v>
      </c>
      <c r="J37" s="12">
        <f t="shared" si="2"/>
        <v>4.4000000000000004</v>
      </c>
      <c r="K37" s="16">
        <f t="shared" si="6"/>
        <v>131</v>
      </c>
      <c r="L37" s="16" t="str">
        <f t="shared" si="3"/>
        <v>83</v>
      </c>
      <c r="M37" s="28"/>
      <c r="N37" s="28"/>
      <c r="O37" s="28"/>
    </row>
    <row r="38" spans="2:15" x14ac:dyDescent="0.3">
      <c r="B38" s="12">
        <v>2.3999999999999799</v>
      </c>
      <c r="C38" s="25">
        <v>173</v>
      </c>
      <c r="D38" s="25">
        <f t="shared" si="4"/>
        <v>307</v>
      </c>
      <c r="E38" s="26"/>
      <c r="F38" s="13">
        <f t="shared" si="0"/>
        <v>134</v>
      </c>
      <c r="G38" s="15">
        <f t="shared" si="1"/>
        <v>13.872832369942079</v>
      </c>
      <c r="H38" s="14" t="str">
        <f t="shared" si="5"/>
        <v>OK</v>
      </c>
      <c r="J38" s="12">
        <f t="shared" si="2"/>
        <v>4.3</v>
      </c>
      <c r="K38" s="16">
        <f t="shared" si="6"/>
        <v>134</v>
      </c>
      <c r="L38" s="16" t="str">
        <f t="shared" si="3"/>
        <v>86</v>
      </c>
      <c r="M38" s="28"/>
      <c r="N38" s="28"/>
      <c r="O38" s="28"/>
    </row>
    <row r="39" spans="2:15" x14ac:dyDescent="0.3">
      <c r="B39" s="12">
        <v>2.2999999999999798</v>
      </c>
      <c r="C39" s="25">
        <v>173</v>
      </c>
      <c r="D39" s="25">
        <f t="shared" si="4"/>
        <v>307</v>
      </c>
      <c r="E39" s="26"/>
      <c r="F39" s="13">
        <f t="shared" si="0"/>
        <v>134</v>
      </c>
      <c r="G39" s="15">
        <f t="shared" si="1"/>
        <v>13.294797687861156</v>
      </c>
      <c r="H39" s="14" t="str">
        <f t="shared" si="5"/>
        <v>OK</v>
      </c>
      <c r="J39" s="12">
        <f t="shared" si="2"/>
        <v>4.0999999999999996</v>
      </c>
      <c r="K39" s="16">
        <f t="shared" si="6"/>
        <v>134</v>
      </c>
      <c r="L39" s="16" t="str">
        <f t="shared" si="3"/>
        <v>86</v>
      </c>
      <c r="M39" s="28"/>
      <c r="N39" s="28"/>
      <c r="O39" s="28"/>
    </row>
    <row r="40" spans="2:15" x14ac:dyDescent="0.3">
      <c r="B40" s="12">
        <v>2.1999999999999802</v>
      </c>
      <c r="C40" s="25">
        <v>173</v>
      </c>
      <c r="D40" s="25">
        <f t="shared" si="4"/>
        <v>307</v>
      </c>
      <c r="E40" s="26"/>
      <c r="F40" s="13">
        <f t="shared" si="0"/>
        <v>134</v>
      </c>
      <c r="G40" s="15">
        <f t="shared" si="1"/>
        <v>12.716763005780233</v>
      </c>
      <c r="H40" s="14" t="str">
        <f t="shared" si="5"/>
        <v>OK</v>
      </c>
      <c r="J40" s="12">
        <f t="shared" si="2"/>
        <v>3.9</v>
      </c>
      <c r="K40" s="16">
        <f t="shared" si="6"/>
        <v>134</v>
      </c>
      <c r="L40" s="16" t="str">
        <f t="shared" si="3"/>
        <v>86</v>
      </c>
      <c r="M40" s="28"/>
      <c r="N40" s="28"/>
      <c r="O40" s="28"/>
    </row>
    <row r="41" spans="2:15" x14ac:dyDescent="0.3">
      <c r="B41" s="12">
        <v>2.0999999999999801</v>
      </c>
      <c r="C41" s="25">
        <v>172</v>
      </c>
      <c r="D41" s="25">
        <f t="shared" si="4"/>
        <v>307</v>
      </c>
      <c r="E41" s="26"/>
      <c r="F41" s="13">
        <f t="shared" si="0"/>
        <v>135</v>
      </c>
      <c r="G41" s="15">
        <f t="shared" si="1"/>
        <v>12.209302325581278</v>
      </c>
      <c r="H41" s="14" t="str">
        <f t="shared" si="5"/>
        <v>OK</v>
      </c>
      <c r="J41" s="12">
        <f t="shared" si="2"/>
        <v>3.7</v>
      </c>
      <c r="K41" s="16">
        <f t="shared" si="6"/>
        <v>135</v>
      </c>
      <c r="L41" s="16" t="str">
        <f t="shared" si="3"/>
        <v>87</v>
      </c>
      <c r="M41" s="28"/>
      <c r="N41" s="28"/>
      <c r="O41" s="28"/>
    </row>
    <row r="42" spans="2:15" x14ac:dyDescent="0.3">
      <c r="B42" s="12">
        <v>1.99999999999998</v>
      </c>
      <c r="C42" s="25">
        <v>170</v>
      </c>
      <c r="D42" s="25">
        <f t="shared" si="4"/>
        <v>307</v>
      </c>
      <c r="E42" s="26"/>
      <c r="F42" s="13">
        <f t="shared" si="0"/>
        <v>137</v>
      </c>
      <c r="G42" s="15">
        <f t="shared" si="1"/>
        <v>11.764705882352823</v>
      </c>
      <c r="H42" s="14" t="str">
        <f t="shared" si="5"/>
        <v>OK</v>
      </c>
      <c r="J42" s="12">
        <f t="shared" si="2"/>
        <v>3.6</v>
      </c>
      <c r="K42" s="16">
        <f t="shared" si="6"/>
        <v>137</v>
      </c>
      <c r="L42" s="16" t="str">
        <f t="shared" si="3"/>
        <v>89</v>
      </c>
      <c r="M42" s="28"/>
      <c r="N42" s="28"/>
      <c r="O42" s="28"/>
    </row>
    <row r="43" spans="2:15" x14ac:dyDescent="0.3">
      <c r="B43" s="12">
        <v>1.8999999999999799</v>
      </c>
      <c r="C43" s="25">
        <v>170</v>
      </c>
      <c r="D43" s="25">
        <f t="shared" si="4"/>
        <v>307</v>
      </c>
      <c r="E43" s="26"/>
      <c r="F43" s="13">
        <f t="shared" si="0"/>
        <v>137</v>
      </c>
      <c r="G43" s="15">
        <f t="shared" si="1"/>
        <v>11.176470588235176</v>
      </c>
      <c r="H43" s="14" t="str">
        <f t="shared" si="5"/>
        <v>OK</v>
      </c>
      <c r="J43" s="12">
        <f t="shared" si="2"/>
        <v>3.4</v>
      </c>
      <c r="K43" s="16">
        <f t="shared" si="6"/>
        <v>137</v>
      </c>
      <c r="L43" s="16" t="str">
        <f t="shared" si="3"/>
        <v>89</v>
      </c>
      <c r="M43" s="28"/>
      <c r="N43" s="28"/>
      <c r="O43" s="28"/>
    </row>
    <row r="44" spans="2:15" x14ac:dyDescent="0.3">
      <c r="B44" s="12">
        <v>1.7999999999999801</v>
      </c>
      <c r="C44" s="25">
        <v>170</v>
      </c>
      <c r="D44" s="25">
        <f t="shared" si="4"/>
        <v>307</v>
      </c>
      <c r="E44" s="26"/>
      <c r="F44" s="13">
        <f t="shared" si="0"/>
        <v>137</v>
      </c>
      <c r="G44" s="15">
        <f t="shared" si="1"/>
        <v>10.58823529411753</v>
      </c>
      <c r="H44" s="14" t="str">
        <f t="shared" si="5"/>
        <v>OK</v>
      </c>
      <c r="J44" s="12">
        <f t="shared" si="2"/>
        <v>3.3</v>
      </c>
      <c r="K44" s="16">
        <f t="shared" si="6"/>
        <v>137</v>
      </c>
      <c r="L44" s="16" t="str">
        <f t="shared" si="3"/>
        <v>89</v>
      </c>
      <c r="M44" s="28"/>
      <c r="N44" s="28"/>
      <c r="O44" s="28"/>
    </row>
    <row r="45" spans="2:15" x14ac:dyDescent="0.3">
      <c r="B45" s="12">
        <v>1.69999999999998</v>
      </c>
      <c r="C45" s="25">
        <v>170</v>
      </c>
      <c r="D45" s="25">
        <f t="shared" si="4"/>
        <v>307</v>
      </c>
      <c r="E45" s="26"/>
      <c r="F45" s="13">
        <f t="shared" si="0"/>
        <v>137</v>
      </c>
      <c r="G45" s="15">
        <f t="shared" si="1"/>
        <v>9.9999999999998828</v>
      </c>
      <c r="H45" s="14" t="str">
        <f t="shared" si="5"/>
        <v>OK</v>
      </c>
      <c r="J45" s="12">
        <f t="shared" si="2"/>
        <v>3.1</v>
      </c>
      <c r="K45" s="16">
        <f t="shared" si="6"/>
        <v>137</v>
      </c>
      <c r="L45" s="16" t="str">
        <f t="shared" si="3"/>
        <v>89</v>
      </c>
      <c r="M45" s="28"/>
      <c r="N45" s="28"/>
      <c r="O45" s="28"/>
    </row>
    <row r="46" spans="2:15" x14ac:dyDescent="0.3">
      <c r="B46" s="12">
        <v>1.5999999999999801</v>
      </c>
      <c r="C46" s="25">
        <v>170</v>
      </c>
      <c r="D46" s="25">
        <f t="shared" si="4"/>
        <v>307</v>
      </c>
      <c r="E46" s="26"/>
      <c r="F46" s="13">
        <f t="shared" si="0"/>
        <v>137</v>
      </c>
      <c r="G46" s="15">
        <f t="shared" si="1"/>
        <v>9.411764705882236</v>
      </c>
      <c r="H46" s="14" t="str">
        <f t="shared" si="5"/>
        <v>OK</v>
      </c>
      <c r="J46" s="12">
        <f t="shared" si="2"/>
        <v>2.9</v>
      </c>
      <c r="K46" s="16">
        <f t="shared" si="6"/>
        <v>137</v>
      </c>
      <c r="L46" s="16" t="str">
        <f t="shared" si="3"/>
        <v>89</v>
      </c>
      <c r="M46" s="28"/>
      <c r="N46" s="28"/>
      <c r="O46" s="28"/>
    </row>
    <row r="47" spans="2:15" x14ac:dyDescent="0.3">
      <c r="B47" s="12">
        <v>1.49999999999998</v>
      </c>
      <c r="C47" s="25">
        <v>170</v>
      </c>
      <c r="D47" s="25">
        <f t="shared" si="4"/>
        <v>307</v>
      </c>
      <c r="E47" s="26"/>
      <c r="F47" s="13">
        <f t="shared" si="0"/>
        <v>137</v>
      </c>
      <c r="G47" s="15">
        <f t="shared" si="1"/>
        <v>8.8235294117645875</v>
      </c>
      <c r="H47" s="14" t="str">
        <f t="shared" si="5"/>
        <v>OK</v>
      </c>
      <c r="J47" s="12">
        <f t="shared" si="2"/>
        <v>2.7</v>
      </c>
      <c r="K47" s="16">
        <f t="shared" si="6"/>
        <v>137</v>
      </c>
      <c r="L47" s="16" t="str">
        <f t="shared" si="3"/>
        <v>89</v>
      </c>
      <c r="M47" s="28"/>
      <c r="N47" s="28"/>
      <c r="O47" s="28"/>
    </row>
  </sheetData>
  <conditionalFormatting sqref="H5:H47">
    <cfRule type="cellIs" dxfId="1" priority="1" operator="notEqual">
      <formula>"OK"</formula>
    </cfRule>
    <cfRule type="cellIs" dxfId="0" priority="2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DPC 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Renke Bienert</dc:creator>
  <cp:lastModifiedBy>Renke Bienert</cp:lastModifiedBy>
  <dcterms:created xsi:type="dcterms:W3CDTF">2020-11-04T07:48:13Z</dcterms:created>
  <dcterms:modified xsi:type="dcterms:W3CDTF">2024-06-06T09:16:00Z</dcterms:modified>
</cp:coreProperties>
</file>