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55" yWindow="3870" windowWidth="19320" windowHeight="5745" tabRatio="798"/>
  </bookViews>
  <sheets>
    <sheet name="T104XRDB_BOM" sheetId="1" r:id="rId1"/>
  </sheets>
  <definedNames>
    <definedName name="_xlnm._FilterDatabase" localSheetId="0" hidden="1">T104XRDB_BOM!$A$3:$M$194</definedName>
  </definedNames>
  <calcPr calcId="125725"/>
</workbook>
</file>

<file path=xl/calcChain.xml><?xml version="1.0" encoding="utf-8"?>
<calcChain xmlns="http://schemas.openxmlformats.org/spreadsheetml/2006/main">
  <c r="J37" i="1"/>
  <c r="J94"/>
  <c r="J93"/>
  <c r="J70"/>
  <c r="J58"/>
  <c r="J54"/>
  <c r="J51"/>
  <c r="J44"/>
  <c r="J16"/>
  <c r="J4"/>
  <c r="J97"/>
  <c r="J121"/>
  <c r="J65"/>
  <c r="J152"/>
  <c r="J110"/>
  <c r="J107"/>
  <c r="J103"/>
  <c r="J101"/>
  <c r="J95"/>
  <c r="J86"/>
  <c r="J75"/>
  <c r="J74"/>
  <c r="J61"/>
  <c r="J60"/>
  <c r="J52"/>
  <c r="J28"/>
</calcChain>
</file>

<file path=xl/sharedStrings.xml><?xml version="1.0" encoding="utf-8"?>
<sst xmlns="http://schemas.openxmlformats.org/spreadsheetml/2006/main" count="1512" uniqueCount="1069">
  <si>
    <t xml:space="preserve">          Revision: A</t>
  </si>
  <si>
    <t>Item</t>
  </si>
  <si>
    <t>Quantity</t>
  </si>
  <si>
    <t>Type</t>
  </si>
  <si>
    <t>Part</t>
  </si>
  <si>
    <t>Footprint</t>
  </si>
  <si>
    <t>Voltage</t>
  </si>
  <si>
    <t>Tol</t>
  </si>
  <si>
    <t>Vendor</t>
  </si>
  <si>
    <t>MPN</t>
  </si>
  <si>
    <t>Reference</t>
  </si>
  <si>
    <t>RES</t>
  </si>
  <si>
    <t>RES 0R 1/16W 0402</t>
  </si>
  <si>
    <t>RC0402JR-070RL</t>
  </si>
  <si>
    <t>R233,R236,R238,R686,R687,R690,R693</t>
  </si>
  <si>
    <t>RES 0R 1/4W 1206</t>
  </si>
  <si>
    <t>WR12X000PTL</t>
  </si>
  <si>
    <t>res_wsl2726</t>
  </si>
  <si>
    <t>Vishay</t>
  </si>
  <si>
    <t>WSL27261L000FEA</t>
  </si>
  <si>
    <t>R534</t>
  </si>
  <si>
    <t>470-80370</t>
  </si>
  <si>
    <t>Power Metal Strip  Resistors</t>
  </si>
  <si>
    <t>R175,R178</t>
  </si>
  <si>
    <t>RES 0.33R 1/16W 1% 0402</t>
  </si>
  <si>
    <t>RL0402FR-070R33L</t>
  </si>
  <si>
    <t>R174,R177,R180,R181</t>
  </si>
  <si>
    <t>RES 5.1R 1/10W 5% 0402</t>
  </si>
  <si>
    <t>ERJ-2GEJ5R1X</t>
  </si>
  <si>
    <t>R65,R116,R124,R125,R126,R127,R128,R129,R130,R132,R133,R135,R136,R137,R138,R467,R468,R469,R498,R532,R533,R541,R542,R631</t>
  </si>
  <si>
    <t>RES 10R 1/16W 5% 0402</t>
  </si>
  <si>
    <t>WR04X100JTL</t>
  </si>
  <si>
    <t>R21</t>
  </si>
  <si>
    <t>RES 22R 1/16W 5% 0402</t>
  </si>
  <si>
    <t>RK73B1ETTP220J</t>
  </si>
  <si>
    <t>WR04X33R0FTL</t>
  </si>
  <si>
    <t>R167,R168</t>
  </si>
  <si>
    <t>RES 49.9R 1/16W 1% 0402</t>
  </si>
  <si>
    <t>WR04X49R9FTL</t>
  </si>
  <si>
    <t>R64,R66,R200,R202</t>
  </si>
  <si>
    <t>RES 51R 1/16W 5% 0402</t>
  </si>
  <si>
    <t>WR04X510JTL</t>
  </si>
  <si>
    <t>R247,R248,R249,R252,R277,R278,R279,R282,R307,R308,R309,R313,R352,R353,R354,R355,R356,R357,R358,R359,R364,R365,R366,R367,R368,R369,R370,R371,R376,R377,R378,R379,R380,R381,R382,R383,R388,R389,R390,R391,R392,R393,R394,R395,R724,R725,R726,R730,R746,R747,R748,R752</t>
  </si>
  <si>
    <t>RES 100R 1/16W 1% 0402</t>
  </si>
  <si>
    <t>WR04X1000FTL</t>
  </si>
  <si>
    <t>R243</t>
  </si>
  <si>
    <t>RES 100R 1/4W 5%</t>
  </si>
  <si>
    <t>WR12X101JTL</t>
  </si>
  <si>
    <t>R212</t>
  </si>
  <si>
    <t xml:space="preserve">RES MF 140 OHM 1/16W 1% 0402 </t>
  </si>
  <si>
    <t>WR04X1400FTL</t>
  </si>
  <si>
    <t>R494,R495,R496,R497,R708,R709</t>
  </si>
  <si>
    <t>RES 150R 1/16W 5% 0402</t>
  </si>
  <si>
    <t>WR04X151JTL</t>
  </si>
  <si>
    <t>R1,R2</t>
  </si>
  <si>
    <t xml:space="preserve">RES MF 162 OHM 1/16W 1% 0402 </t>
  </si>
  <si>
    <t>RK73H1ETTP1620F</t>
  </si>
  <si>
    <t>R145,R548</t>
  </si>
  <si>
    <t xml:space="preserve">RES 200R 1/16W 1% 0402 </t>
  </si>
  <si>
    <t>WR04X2000FTL</t>
  </si>
  <si>
    <t>R171,R172,R173,R220</t>
  </si>
  <si>
    <t>RES 330R 1/16W 5% 0402</t>
  </si>
  <si>
    <t>RC0402JR-07330RL</t>
  </si>
  <si>
    <t>R112,R259,R260,R289,R290,R316,R317,R360,R361,R362,R363,R372,R373,R374,R375,R384,R385,R386,R387,R396,R397,R398,R399,R688,R689,R733,R734,R755,R756</t>
  </si>
  <si>
    <t xml:space="preserve">RES 510R 1/16W 1% 0402 </t>
  </si>
  <si>
    <t>RR1005L5100FT</t>
  </si>
  <si>
    <t>R338,R349</t>
  </si>
  <si>
    <t>R113,R114,R146</t>
  </si>
  <si>
    <t>RES 698R 1/16W 1% 0402</t>
  </si>
  <si>
    <t>RK73H1ETTP6980F</t>
  </si>
  <si>
    <t>CAP</t>
  </si>
  <si>
    <t>0.01uF</t>
  </si>
  <si>
    <t>25V</t>
  </si>
  <si>
    <t>0.1uF</t>
  </si>
  <si>
    <t>6.3V</t>
  </si>
  <si>
    <t>C95,C96,C99,C100,C101,C102,C103,C104,C105,C106,C109,C110,C111,C112,C113,C114,C115,C116,C117,C119,C120,C121,C126,C127,C129,C130,C132,C133,C134,C135,C136,C144,C147,C148,C149,C150,C151,C152,C161,C163,C164,C165,C166,C167,C168,C169,C170,C171,C172,C173,C174,C175,C176,C177,C178,C179,C180,C181,C182,C183,C184,C185,C186,C187,C188,C189,C190,C191,C194,C195,C196,C197,C213,C214,C215,C216,C217,C226,C227,C228,C229,C230,C231,C232,C240,C241,C242,C243,C244</t>
  </si>
  <si>
    <t>CAP 0.1uF 6.3V 10% X5R</t>
  </si>
  <si>
    <t>0201 GRM033R60J104KE19D</t>
  </si>
  <si>
    <t>16V</t>
  </si>
  <si>
    <t xml:space="preserve">CAP 0.1uF 16V 10% X5R </t>
  </si>
  <si>
    <t>0402 X104K160CT</t>
  </si>
  <si>
    <t>C299,C323,C324,C761,C762,C763,C1040</t>
  </si>
  <si>
    <t>CAP? ?0.1uF? 25V? 10% ?X7R?</t>
  </si>
  <si>
    <t>0603 GRM188R71E104KA01D</t>
  </si>
  <si>
    <t>0.33uF</t>
  </si>
  <si>
    <t>0.47uF</t>
  </si>
  <si>
    <t>CAP 0.47uF 16V 10% X7R</t>
  </si>
  <si>
    <t>0603 0603B474K160CT</t>
  </si>
  <si>
    <t>IND</t>
  </si>
  <si>
    <t>1.0uH</t>
  </si>
  <si>
    <t>ind_ihlp_4040</t>
  </si>
  <si>
    <t>IHLP4040DZER1R0M01</t>
  </si>
  <si>
    <t>L7</t>
  </si>
  <si>
    <t>Low Profile, High Current IHLP? Inductors</t>
  </si>
  <si>
    <t>1.5K</t>
  </si>
  <si>
    <t>R139</t>
  </si>
  <si>
    <t>1.65K</t>
  </si>
  <si>
    <t>RES 1.65K 1/16W 1% 0402</t>
  </si>
  <si>
    <t>RK73H1ETTP1651F</t>
  </si>
  <si>
    <t>1.78K</t>
  </si>
  <si>
    <t>R610</t>
  </si>
  <si>
    <t xml:space="preserve">RES 1.78K 1/16W 1% 0402 </t>
  </si>
  <si>
    <t>WR04X1781FTL</t>
  </si>
  <si>
    <t>1000pF</t>
  </si>
  <si>
    <t>50V</t>
  </si>
  <si>
    <t xml:space="preserve">CAP 1000pF 50V 5% C0G </t>
  </si>
  <si>
    <t>0402 GRM1555C1H102JA01D</t>
  </si>
  <si>
    <t>2KV</t>
  </si>
  <si>
    <t xml:space="preserve">CAP 1000pF 2KV 10% X7R </t>
  </si>
  <si>
    <t>1206 1206GC102KAT1A</t>
  </si>
  <si>
    <t>100K</t>
  </si>
  <si>
    <t>R152,R153,R641,R706,R707</t>
  </si>
  <si>
    <t>RES 100K 1/16W 5% 0402</t>
  </si>
  <si>
    <t>WR04X104JTL</t>
  </si>
  <si>
    <t>OSC</t>
  </si>
  <si>
    <t>100MHz,+/-50ppm</t>
  </si>
  <si>
    <t>osc_7x5_4</t>
  </si>
  <si>
    <t>5x7mm,1.8V,+/-50ppm</t>
  </si>
  <si>
    <t>X1</t>
  </si>
  <si>
    <t>OSC 100MHz 50PPM 1.8V</t>
  </si>
  <si>
    <t>100pF</t>
  </si>
  <si>
    <t>C280,C281,C282,C283,C289,C290,C291,C292</t>
  </si>
  <si>
    <t>CAP 100pF 50V 5% C0G</t>
  </si>
  <si>
    <t>100uF</t>
  </si>
  <si>
    <t>10V</t>
  </si>
  <si>
    <t>C70,C73</t>
  </si>
  <si>
    <t>CAP 100uF 10V 20% ERS=0.15ohms</t>
  </si>
  <si>
    <t>7343 T494D107M010AT</t>
  </si>
  <si>
    <t>cape_b6d3</t>
  </si>
  <si>
    <t>C758,C1041</t>
  </si>
  <si>
    <t xml:space="preserve">CAP ALEL 100uF 25V 20% </t>
  </si>
  <si>
    <t>SMD VE-101M1ETR-0607</t>
  </si>
  <si>
    <t>10K</t>
  </si>
  <si>
    <t>RES 10K 1/16W 5% 0402</t>
  </si>
  <si>
    <t>WR04X103JTL</t>
  </si>
  <si>
    <t>RES 10K 1/16W 1% 0402</t>
  </si>
  <si>
    <t>WR04X1002FTL</t>
  </si>
  <si>
    <t>10uF</t>
  </si>
  <si>
    <t>C125,C128,C131,C146,C162,C261,C266,C271,C273,C294,C300,C317,C432,C444,C449,C450,C456,C457,C465,C477,C482,C483,C489,C490,C742,C743,C751,C752,C764,C822,C826,C834,C836,C991,C992,C1005,C1007,C1012,C1017</t>
  </si>
  <si>
    <t>CAP 10uF 10V 10% X5R</t>
  </si>
  <si>
    <t>C71,C74,C76，C1045,C1053</t>
  </si>
  <si>
    <t xml:space="preserve">CAP 10uF 16V 10% X5R </t>
  </si>
  <si>
    <t>0805 0805X106K160CT</t>
  </si>
  <si>
    <t>C298,C322,C332,C333,C759,C760,C1035,C1036,C1037,C1038,C1039,C1042</t>
  </si>
  <si>
    <t>10uH</t>
  </si>
  <si>
    <t>TAIYO YUDEN</t>
  </si>
  <si>
    <t>LBC2016T100M</t>
  </si>
  <si>
    <t>L3</t>
  </si>
  <si>
    <t>WIRE-WOUND CHIP INDUCTORS   (IND 10UH 32MH 245MA 20% 0806)</t>
  </si>
  <si>
    <t>12.1K</t>
  </si>
  <si>
    <t>R328,R744,R766</t>
  </si>
  <si>
    <t>RES 12.1K 1/16W 1% 0402</t>
  </si>
  <si>
    <t>WR04X1212FTL</t>
  </si>
  <si>
    <t>124K</t>
  </si>
  <si>
    <t>R535,R611</t>
  </si>
  <si>
    <t>RES 124K 1/16W 1% 0402</t>
  </si>
  <si>
    <t>RK73H1ETTP1243F</t>
  </si>
  <si>
    <t>14K</t>
  </si>
  <si>
    <t>RES 14K 1/16W 1% 0402</t>
  </si>
  <si>
    <t>WR04X1402FTL</t>
  </si>
  <si>
    <t>1500pF</t>
  </si>
  <si>
    <t>C1011</t>
  </si>
  <si>
    <t>CAP 1500pF 10V 0402</t>
  </si>
  <si>
    <t>150K</t>
  </si>
  <si>
    <t>RES 150K 1/16W 1% 0402</t>
  </si>
  <si>
    <t>WR04X1503FTL</t>
  </si>
  <si>
    <t>15K</t>
  </si>
  <si>
    <t>R215</t>
  </si>
  <si>
    <t>470-30313-200</t>
  </si>
  <si>
    <t>RES 15K 1/16W 5% 0402</t>
  </si>
  <si>
    <t>WR04X153JTL</t>
  </si>
  <si>
    <t>18.2K</t>
  </si>
  <si>
    <t>R160,R161</t>
  </si>
  <si>
    <t>RES 18.2K 1/16W 1% 0402</t>
  </si>
  <si>
    <t>WR04X1822FTL</t>
  </si>
  <si>
    <t>187K</t>
  </si>
  <si>
    <t>R575</t>
  </si>
  <si>
    <t>RES 187K 1/16W 1% 0402</t>
  </si>
  <si>
    <t>1K</t>
  </si>
  <si>
    <t>RES 1K 1/16W 5% 0402</t>
  </si>
  <si>
    <t>WR04X102JTL</t>
  </si>
  <si>
    <t>R636,R640</t>
  </si>
  <si>
    <t>RES 1K 1/16W 1% 0402</t>
  </si>
  <si>
    <t>RC0402FR-071KL</t>
  </si>
  <si>
    <t>1uF</t>
  </si>
  <si>
    <t>2.05K</t>
  </si>
  <si>
    <t>R566</t>
  </si>
  <si>
    <t>RES 2.05K 1/16W 1% 0402</t>
  </si>
  <si>
    <t>RK73H1ETTP2051F</t>
  </si>
  <si>
    <t>2.21K</t>
  </si>
  <si>
    <t>R580</t>
  </si>
  <si>
    <t>470-77279-200</t>
  </si>
  <si>
    <t>RES 2.21K 1/16W 1% 0402</t>
  </si>
  <si>
    <t>WR04X2211FTL</t>
  </si>
  <si>
    <t>2.2uF</t>
  </si>
  <si>
    <t>4V</t>
  </si>
  <si>
    <t>C97,C98,C108,C118,C123,C124,C210,C211,C237,C238</t>
  </si>
  <si>
    <t>CAP 2.2uF 6.3V 20% X5R</t>
  </si>
  <si>
    <t>2.2uH</t>
  </si>
  <si>
    <t>ind_ihlp_2525</t>
  </si>
  <si>
    <t>IHLP2525CZER2R2M01</t>
  </si>
  <si>
    <t xml:space="preserve">IND 2.2uF 100KHz 14A 20% SMT </t>
  </si>
  <si>
    <t>2525 IHLP2525CZER2R2M01</t>
  </si>
  <si>
    <t>ind_swpa2520</t>
  </si>
  <si>
    <t>Sunlord</t>
  </si>
  <si>
    <t>SWPA252012S2R2MT</t>
  </si>
  <si>
    <t>L4,L5</t>
  </si>
  <si>
    <t>2520 SWPA252012S2R2MT</t>
  </si>
  <si>
    <t>2.32K</t>
  </si>
  <si>
    <t>R599</t>
  </si>
  <si>
    <t>RES 2.32K 1/16W 1% 0402</t>
  </si>
  <si>
    <t>RK73H1ETTP2321F</t>
  </si>
  <si>
    <t>2.37K</t>
  </si>
  <si>
    <t>R213</t>
  </si>
  <si>
    <t>RES 2.37K 1/10W 1% 0402</t>
  </si>
  <si>
    <t>RK73H1ETTP2371F</t>
  </si>
  <si>
    <t>2.43K</t>
  </si>
  <si>
    <t>R584</t>
  </si>
  <si>
    <t>RES 2.43K 1/16W 1% 0402</t>
  </si>
  <si>
    <t>RK73H1ETTP2431F</t>
  </si>
  <si>
    <t>2.49K</t>
  </si>
  <si>
    <t>RES 2.49K 1/16W 1% 0402</t>
  </si>
  <si>
    <t>WR04X2491FTL</t>
  </si>
  <si>
    <t>2.55K</t>
  </si>
  <si>
    <t>R597</t>
  </si>
  <si>
    <t>RES 2.55K 1/16W 1% 0402</t>
  </si>
  <si>
    <t>RK73H1ETTP2551F</t>
  </si>
  <si>
    <t>20K</t>
  </si>
  <si>
    <t>R6,R7,R8,R13,R16,R17,R18,R19,R20</t>
  </si>
  <si>
    <t>RES 20K 1/16W 5% 0402</t>
  </si>
  <si>
    <t>RC0402JR-0720KL</t>
  </si>
  <si>
    <t>226K</t>
  </si>
  <si>
    <t>R576</t>
  </si>
  <si>
    <t>RES 226K 1/16W 1% 0402</t>
  </si>
  <si>
    <t>RK73H1ETTP2263F</t>
  </si>
  <si>
    <t>22uF</t>
  </si>
  <si>
    <t>CAP? ?22uF? 16V ?20%? X5R?</t>
  </si>
  <si>
    <t>1206 GRM31CR61C226ME15L</t>
  </si>
  <si>
    <t>24MHz,+/-50ppm</t>
  </si>
  <si>
    <t>X3</t>
  </si>
  <si>
    <t>OSC 24MHz 1.8V 50PPM SMT</t>
  </si>
  <si>
    <t>XTAL</t>
  </si>
  <si>
    <t>25MHz</t>
  </si>
  <si>
    <t>cry_32x25_4</t>
  </si>
  <si>
    <t>3.2x2.5mm,+/-20ppm</t>
  </si>
  <si>
    <t>Y2,Y3,Y4,Y7,Y8,Y9,Y10</t>
  </si>
  <si>
    <t>XTAL 25MHZ RSN 8pF SMT</t>
  </si>
  <si>
    <t>FL2500094</t>
  </si>
  <si>
    <t>26.7K</t>
  </si>
  <si>
    <t>R159</t>
  </si>
  <si>
    <t>RES 26.7K 1/16W 1% 0402</t>
  </si>
  <si>
    <t>WR04X2672FTL</t>
  </si>
  <si>
    <t>270K</t>
  </si>
  <si>
    <t>R237</t>
  </si>
  <si>
    <t>RES 270K 1/10W 5% 0603</t>
  </si>
  <si>
    <t>WR06X274JTL</t>
  </si>
  <si>
    <t>2K</t>
  </si>
  <si>
    <t>R340,R351</t>
  </si>
  <si>
    <t>RES 2K 1/16W 1% 0402</t>
  </si>
  <si>
    <t>WR04X2001FTL</t>
  </si>
  <si>
    <t>2pF</t>
  </si>
  <si>
    <t>C824,C825</t>
  </si>
  <si>
    <t>CAP 2pF 50V +/-0.1pF C0G</t>
  </si>
  <si>
    <t>0402 GRM1555C1H2R0BA01D</t>
  </si>
  <si>
    <t>CON</t>
  </si>
  <si>
    <t>2XDB9</t>
  </si>
  <si>
    <t>DUALDB-9MM</t>
  </si>
  <si>
    <t>NORCOMP</t>
  </si>
  <si>
    <t>J9</t>
  </si>
  <si>
    <t>3.3uH</t>
  </si>
  <si>
    <t>IHLP2525CZER3R3M01</t>
  </si>
  <si>
    <t>L10,L11</t>
  </si>
  <si>
    <t>IND 3.3uH 100KHz 6A 20% SMT</t>
  </si>
  <si>
    <t>3.74K</t>
  </si>
  <si>
    <t>R701</t>
  </si>
  <si>
    <t>RES 3.74K 1/16W 1% 0402</t>
  </si>
  <si>
    <t>WR04X3741FTL</t>
  </si>
  <si>
    <t>3.83K</t>
  </si>
  <si>
    <t>R592</t>
  </si>
  <si>
    <t>RES 3.83K 1/16W 1% 0402</t>
  </si>
  <si>
    <t>RK73H1ETTP3831F</t>
  </si>
  <si>
    <t>3000pF</t>
  </si>
  <si>
    <t>CAP 3000pF 50V 5% X7R</t>
  </si>
  <si>
    <t>0402 04025C332KAT2A</t>
  </si>
  <si>
    <t>309K</t>
  </si>
  <si>
    <t>R593</t>
  </si>
  <si>
    <t>RES 309K 1/16W 1% 0402</t>
  </si>
  <si>
    <t>RK73H1ETTP3093F</t>
  </si>
  <si>
    <t>32.768KHz</t>
  </si>
  <si>
    <t>osc_32x25_4</t>
  </si>
  <si>
    <t>PERICOM</t>
  </si>
  <si>
    <t>KK3270021</t>
  </si>
  <si>
    <t>X4</t>
  </si>
  <si>
    <t>OSC 32.768KHz 3.3V SMT</t>
  </si>
  <si>
    <t>cry_69x14_4</t>
  </si>
  <si>
    <t>6.9x1.4mm,4pin,+/-20ppm</t>
  </si>
  <si>
    <t>Y1</t>
  </si>
  <si>
    <t>XTAL 32.768KHz PAR 20PPM</t>
  </si>
  <si>
    <t>MC - 146</t>
  </si>
  <si>
    <t>330uF</t>
  </si>
  <si>
    <t>cape_b8</t>
  </si>
  <si>
    <t>C1043,C1044</t>
  </si>
  <si>
    <t>36.5K</t>
  </si>
  <si>
    <t>R647</t>
  </si>
  <si>
    <t>RES 36.5K 1/16W 1% 0402</t>
  </si>
  <si>
    <t>WR04X3652FTL</t>
  </si>
  <si>
    <t>39.2K</t>
  </si>
  <si>
    <t>R644</t>
  </si>
  <si>
    <t xml:space="preserve">RES 39.2K 1/16W 1% 0402 </t>
  </si>
  <si>
    <t>CR02FL6--39K2</t>
  </si>
  <si>
    <t>4.32K</t>
  </si>
  <si>
    <t>RES 4.32K 1/16W 1% 0402</t>
  </si>
  <si>
    <t>RK73H1ETTP4321F</t>
  </si>
  <si>
    <t>4.7K</t>
  </si>
  <si>
    <t>RES 4.7K 1/16W 5% 0402</t>
  </si>
  <si>
    <t>WR04X472JTL</t>
  </si>
  <si>
    <t>4.7pF</t>
  </si>
  <si>
    <t>4.7uF</t>
  </si>
  <si>
    <t>C264,C269,C354,C365,C383,C394,C557,C995,C1031</t>
  </si>
  <si>
    <t xml:space="preserve">CAP 4.7uF 6.3V 10% X5R </t>
  </si>
  <si>
    <t>0603 GRM188R60J475KE19D</t>
  </si>
  <si>
    <t>4.7uH</t>
  </si>
  <si>
    <t>IHLP2525CZER4R7M01</t>
  </si>
  <si>
    <t xml:space="preserve">IND 4.7uH 100KHz 5.5A </t>
  </si>
  <si>
    <t>20% IHLP2525CZER4R7M01</t>
  </si>
  <si>
    <t>SWPA252012S4R7MT</t>
  </si>
  <si>
    <t>L6,L17,L18</t>
  </si>
  <si>
    <t>IND PWR 4.7uH 20%</t>
  </si>
  <si>
    <t>4.99K</t>
  </si>
  <si>
    <t>R591</t>
  </si>
  <si>
    <t>RES 4.99K 1/16W 1% 0402</t>
  </si>
  <si>
    <t>WR04X4991FTL</t>
  </si>
  <si>
    <t>412K</t>
  </si>
  <si>
    <t>R594</t>
  </si>
  <si>
    <t>RES 412K 1/16W 1% 0402</t>
  </si>
  <si>
    <t>RK73H1ETTP4123F</t>
  </si>
  <si>
    <t>470pF</t>
  </si>
  <si>
    <t>CAP 470pF 50V 10% X7R</t>
  </si>
  <si>
    <t>470uF</t>
  </si>
  <si>
    <t>2.5V</t>
  </si>
  <si>
    <t>SANYO</t>
  </si>
  <si>
    <t>C245,C246,C848,C849</t>
  </si>
  <si>
    <t xml:space="preserve">CAP TANT 470uF 2.5V 20%  ESR=7 mohm </t>
  </si>
  <si>
    <t>7343-43 2R5TPE470M7</t>
  </si>
  <si>
    <t>47uF</t>
  </si>
  <si>
    <t xml:space="preserve">CAP 47uF 6.3V 20% X5R </t>
  </si>
  <si>
    <t>0805 C2012X5R0J476MT</t>
  </si>
  <si>
    <t>49.9K</t>
  </si>
  <si>
    <t>R205,R206,R207,R208,R209,R211,R223,R225</t>
  </si>
  <si>
    <t xml:space="preserve">RES 49.9K 1/16W 1% 0402 </t>
  </si>
  <si>
    <t>WR04X4992FTL</t>
  </si>
  <si>
    <t>51.1K</t>
  </si>
  <si>
    <t>R154,R158</t>
  </si>
  <si>
    <t>RES 51.1K 1/16W 1% 0402</t>
  </si>
  <si>
    <t>WR04X5112FTL</t>
  </si>
  <si>
    <t>510pF</t>
  </si>
  <si>
    <t>C852,C972</t>
  </si>
  <si>
    <t>CAP 510pF 50V 5% C0G</t>
  </si>
  <si>
    <t>0402 GRM1555C1H511JA01D</t>
  </si>
  <si>
    <t>560pF</t>
  </si>
  <si>
    <t>CAP 560pF 50V 5% C0G</t>
  </si>
  <si>
    <t>0402 GRM1555C1H561JA01D</t>
  </si>
  <si>
    <t>620pF</t>
  </si>
  <si>
    <t>C910</t>
  </si>
  <si>
    <t>66.66MHz,+/-50ppm</t>
  </si>
  <si>
    <t>X2</t>
  </si>
  <si>
    <t>OSC 66.66MHz 1.8V 50PPM</t>
  </si>
  <si>
    <t>680pF</t>
  </si>
  <si>
    <t xml:space="preserve">CAP 680pF 50V 5% C0G </t>
  </si>
  <si>
    <t>0402 GRM1555C1H681JA01D</t>
  </si>
  <si>
    <t>IC</t>
  </si>
  <si>
    <t>74AHC1G14</t>
  </si>
  <si>
    <t>sc70_5</t>
  </si>
  <si>
    <t>TI</t>
  </si>
  <si>
    <t>SN74AHC1G14DCKR</t>
  </si>
  <si>
    <t>U78</t>
  </si>
  <si>
    <t>74CBTLV1G125</t>
  </si>
  <si>
    <t>SN74CBTLV1G125DCKR</t>
  </si>
  <si>
    <t>U61</t>
  </si>
  <si>
    <t>LOW-VOLTAGE SINGLE FET BUS SWITCH</t>
  </si>
  <si>
    <t>74CBTLV3253</t>
  </si>
  <si>
    <t>tssop_16</t>
  </si>
  <si>
    <t>SN74CBTLV3253PWR</t>
  </si>
  <si>
    <t>U21,U22,U23,U24,U26,U27,U28</t>
  </si>
  <si>
    <t>low-voltage dual 1-of-4 fet multiplexer/demultiplexer</t>
  </si>
  <si>
    <t>74CBTLV3257</t>
  </si>
  <si>
    <t>SN74CBTLV3257PWR</t>
  </si>
  <si>
    <t>U39</t>
  </si>
  <si>
    <t>Low-Voltage 4-Bit 1-of-2 FET Multiplexer/Demultiplexer</t>
  </si>
  <si>
    <t>74LVC125A</t>
  </si>
  <si>
    <t>tssop_14</t>
  </si>
  <si>
    <t>SN74LVC125APWR</t>
  </si>
  <si>
    <t>U25</t>
  </si>
  <si>
    <t>QUADRUPLE BUS BUFFER GATE</t>
  </si>
  <si>
    <t>74LVC16373</t>
  </si>
  <si>
    <t>tssop_48w</t>
  </si>
  <si>
    <t>SN74LVC16373ADGGR</t>
  </si>
  <si>
    <t>U2</t>
  </si>
  <si>
    <t>WITH 3-STATE OUTPUTS</t>
  </si>
  <si>
    <t>74LVC1G14</t>
  </si>
  <si>
    <t>SN74LVC1G14DCKR</t>
  </si>
  <si>
    <t>U41</t>
  </si>
  <si>
    <t>SN74LVC1G14 Single Schmitt-Trigger Inverter</t>
  </si>
  <si>
    <t>74LVC1G66</t>
  </si>
  <si>
    <t>SN74LVC1G66DCKR</t>
  </si>
  <si>
    <t>U80,U81</t>
  </si>
  <si>
    <t>74LVC1G86</t>
  </si>
  <si>
    <t>SN74LVC1G86DCKR</t>
  </si>
  <si>
    <t>U5,U6,U7</t>
  </si>
  <si>
    <t>IC GATES 2 PIN SC-70-5</t>
  </si>
  <si>
    <t>74LVC2G74</t>
  </si>
  <si>
    <t>u8</t>
  </si>
  <si>
    <t>SN74LVC2G74DCUR</t>
  </si>
  <si>
    <t>U77</t>
  </si>
  <si>
    <t>90ohm</t>
  </si>
  <si>
    <t>ind_cm_2012</t>
  </si>
  <si>
    <t>Murata</t>
  </si>
  <si>
    <t>DLW21HN900SQ2L</t>
  </si>
  <si>
    <t xml:space="preserve">IND 90R 100MHz 330mA </t>
  </si>
  <si>
    <t>0805 DLW21HN900SQ2L</t>
  </si>
  <si>
    <t>ADT7461</t>
  </si>
  <si>
    <t>msop_8</t>
  </si>
  <si>
    <t>ON Semi</t>
  </si>
  <si>
    <t>ADT7461ARMZ-R7</t>
  </si>
  <si>
    <t>U34</t>
  </si>
  <si>
    <t>IC TEMP MONITOR DUAL -40°C/+125°C 5.5V MSOP RM-8</t>
  </si>
  <si>
    <t>AT24C256</t>
  </si>
  <si>
    <t>so_8</t>
  </si>
  <si>
    <t>Atmel</t>
  </si>
  <si>
    <t>AT24C256C-SSHL-B</t>
  </si>
  <si>
    <t>U32</t>
  </si>
  <si>
    <t>IC EEPROM 256KBIT 1MHz SOIC8</t>
  </si>
  <si>
    <t>ATX_PWR_CONN_20PIN</t>
  </si>
  <si>
    <t>con_atx_20pin</t>
  </si>
  <si>
    <t>MOLEX</t>
  </si>
  <si>
    <t>5566-20A</t>
  </si>
  <si>
    <t>J37</t>
  </si>
  <si>
    <t xml:space="preserve">CON MINI FIT 4.2MM 20P </t>
  </si>
  <si>
    <t>740-81-20TW00</t>
  </si>
  <si>
    <t>BAT_SOCKET</t>
  </si>
  <si>
    <t>con_bat_wba3b2</t>
  </si>
  <si>
    <t>WBA3B2 U</t>
  </si>
  <si>
    <t>J10</t>
  </si>
  <si>
    <t>BATT Holder CR2032 3V TH</t>
  </si>
  <si>
    <t>DIP WBA-3B2U</t>
  </si>
  <si>
    <t>BEAD</t>
  </si>
  <si>
    <t>BLM18BD601SN1</t>
  </si>
  <si>
    <t>FB8,FB9,FB10,FB11,FB12,FB13,FB14,FB15,FB20,FB21,FB37,FB38,FB39,FB40,FB41,FB44,FB45</t>
  </si>
  <si>
    <t>IND FB 600R 100MHz 0.2A 25%</t>
  </si>
  <si>
    <t>0603 BLM18BD601SN1D</t>
  </si>
  <si>
    <t>BLM18PG121SN1</t>
  </si>
  <si>
    <t>180-30008-001</t>
  </si>
  <si>
    <t xml:space="preserve">IND FB 120R 100MHz 2A 25% </t>
  </si>
  <si>
    <t>0603 BLM18PG121SN1D</t>
  </si>
  <si>
    <t>BLM18PG221SN1</t>
  </si>
  <si>
    <t>FB42,FB43</t>
  </si>
  <si>
    <t xml:space="preserve">IND FB 220R 100MHz 1.4A 25%   </t>
  </si>
  <si>
    <t>0603 BLM18PG221SN1D</t>
  </si>
  <si>
    <t>BLM21PG121SN1</t>
  </si>
  <si>
    <t>FB1,FB2,FB3,FB4</t>
  </si>
  <si>
    <t>IND FB 120R 100MHz 3A 25%</t>
  </si>
  <si>
    <t>0805 BLM21PG121SN1D</t>
  </si>
  <si>
    <t>CH7301C</t>
  </si>
  <si>
    <t>qfp_p050_64</t>
  </si>
  <si>
    <t>Chrontel</t>
  </si>
  <si>
    <t>CH7301C-TF-TR</t>
  </si>
  <si>
    <t>U35</t>
  </si>
  <si>
    <t>DVI Transmitter Device</t>
  </si>
  <si>
    <t>CM2020</t>
  </si>
  <si>
    <t>tssop_38</t>
  </si>
  <si>
    <t>CM2020-01TR</t>
  </si>
  <si>
    <t>U36</t>
  </si>
  <si>
    <t>HDMI Transmitter Port Protection and Interface Device</t>
  </si>
  <si>
    <t>DIODE</t>
  </si>
  <si>
    <t>CMHD3595</t>
  </si>
  <si>
    <t>sod123</t>
  </si>
  <si>
    <t>Central</t>
  </si>
  <si>
    <t>D2,D3</t>
  </si>
  <si>
    <t>DIODE SW 150mA 150V</t>
  </si>
  <si>
    <t>SOD123 CMHD3595BKLEAD</t>
  </si>
  <si>
    <t>CON_3PIN</t>
  </si>
  <si>
    <t>con_wafer_p254_s_1x3</t>
  </si>
  <si>
    <t>SUPERIOR TECH</t>
  </si>
  <si>
    <t>WRFB-DS03T2NNAX-X</t>
  </si>
  <si>
    <t>J2,J16,J17,J32,J33,J34,J35,J36</t>
  </si>
  <si>
    <t>HDR 1x3 TH SP 330H</t>
  </si>
  <si>
    <t>HTSW-103-07-S-S</t>
  </si>
  <si>
    <t>CONN SKT 70</t>
  </si>
  <si>
    <t>con2x35_skt_0p8_sm</t>
  </si>
  <si>
    <t>Semtec</t>
  </si>
  <si>
    <t>ASP-135029-01</t>
  </si>
  <si>
    <t>J30</t>
  </si>
  <si>
    <t>CONN_2X20</t>
  </si>
  <si>
    <t>con_mec6_120</t>
  </si>
  <si>
    <t>Samtec</t>
  </si>
  <si>
    <t>MEC6-120-02-S-DV-A-K-TR</t>
  </si>
  <si>
    <t>J11</t>
  </si>
  <si>
    <t>CON 2x20 MICRO EDGE SMT</t>
  </si>
  <si>
    <t>Micron</t>
  </si>
  <si>
    <t>DDR4_DIMM</t>
  </si>
  <si>
    <t>Molex</t>
  </si>
  <si>
    <t>J1</t>
  </si>
  <si>
    <t>DF14-20P-1.25H</t>
  </si>
  <si>
    <t>con_fpc_df14_20p</t>
  </si>
  <si>
    <t>HRS</t>
  </si>
  <si>
    <t>J13</t>
  </si>
  <si>
    <t>CON 20 SKT RA SMT 1.25MM SP SN</t>
  </si>
  <si>
    <t xml:space="preserve"> DF14-20P-1.25H(2X)</t>
  </si>
  <si>
    <t>DS1339U-33+</t>
  </si>
  <si>
    <t>Maxim</t>
  </si>
  <si>
    <t>U31</t>
  </si>
  <si>
    <t>IC CLK RTC I2C 3.3V</t>
  </si>
  <si>
    <t>USOP8 DS1339U-33+</t>
  </si>
  <si>
    <t>DS90C387R</t>
  </si>
  <si>
    <t>qfp_p050_100</t>
  </si>
  <si>
    <t>DS90C387RVJD/NOPB</t>
  </si>
  <si>
    <t>U37</t>
  </si>
  <si>
    <t>IC XMTR LDI 85MHZ 3V-3.6V TQFP100</t>
  </si>
  <si>
    <t>EPM570GF256</t>
  </si>
  <si>
    <t>bga_p100_256</t>
  </si>
  <si>
    <t>Altera</t>
  </si>
  <si>
    <t>EPM570GF256C5N</t>
  </si>
  <si>
    <t>U57</t>
  </si>
  <si>
    <t>IC CPLD MAXII PBGA256</t>
  </si>
  <si>
    <t>FXLP34P5X</t>
  </si>
  <si>
    <t>FAIRCHILD</t>
  </si>
  <si>
    <t>U13</t>
  </si>
  <si>
    <t xml:space="preserve">IC SUPPLY VOLTAGE1.0V to 3.6V </t>
  </si>
  <si>
    <t>LED</t>
  </si>
  <si>
    <t>GRN</t>
  </si>
  <si>
    <t>led_0603</t>
  </si>
  <si>
    <t>0603,Green</t>
  </si>
  <si>
    <t>D1,D4</t>
  </si>
  <si>
    <t>LED YEL GRN SGL 30mA</t>
  </si>
  <si>
    <t>0603 BL-HGE36D-TRB</t>
  </si>
  <si>
    <t>led_pm_1s</t>
  </si>
  <si>
    <t>Kingbrignt</t>
  </si>
  <si>
    <t>L-96A8YVP/1GD/TG-0L</t>
  </si>
  <si>
    <t>D5,D6</t>
  </si>
  <si>
    <t>XFMR</t>
  </si>
  <si>
    <t>H5008</t>
  </si>
  <si>
    <t>mag_h5008</t>
  </si>
  <si>
    <t>Pulse</t>
  </si>
  <si>
    <t>T1,T2,T3,T12,T13</t>
  </si>
  <si>
    <t>1000BASE-T</t>
  </si>
  <si>
    <t>HDMI_A</t>
  </si>
  <si>
    <t>con_hdmi</t>
  </si>
  <si>
    <t>Astron</t>
  </si>
  <si>
    <t>J12</t>
  </si>
  <si>
    <t>CON HDMI type A</t>
  </si>
  <si>
    <t>HDR</t>
  </si>
  <si>
    <t>jmp_p254_t_1x2</t>
  </si>
  <si>
    <t>TSW-102-07-F-S</t>
  </si>
  <si>
    <t>HDR_1X5</t>
  </si>
  <si>
    <t>hdr_p254_m_t_1x5</t>
  </si>
  <si>
    <t>J42</t>
  </si>
  <si>
    <t>HDR_2X5</t>
  </si>
  <si>
    <t>hdr_p254_m_t_2x5</t>
  </si>
  <si>
    <t>J31</t>
  </si>
  <si>
    <t>HTST-108-01-L-DV</t>
  </si>
  <si>
    <t>hdr_p254_htst_2x8</t>
  </si>
  <si>
    <t>J4</t>
  </si>
  <si>
    <t>HDR 2x8 SMT PIN 0.1IN</t>
  </si>
  <si>
    <t>ICS843004-01</t>
  </si>
  <si>
    <t>tssop_24</t>
  </si>
  <si>
    <t>IDT</t>
  </si>
  <si>
    <t>843004AG-01LF</t>
  </si>
  <si>
    <t>U58</t>
  </si>
  <si>
    <t>IDT9FGV0641</t>
  </si>
  <si>
    <t>qfn_p040_d040_b500_40_e370</t>
  </si>
  <si>
    <t>9FGV0641AKLF</t>
  </si>
  <si>
    <t>U79</t>
  </si>
  <si>
    <t>INA220A</t>
  </si>
  <si>
    <t>msop_10</t>
  </si>
  <si>
    <t>INA220AIDGST</t>
  </si>
  <si>
    <t>U62</t>
  </si>
  <si>
    <t>IR3473</t>
  </si>
  <si>
    <t>qfn_supirbuck_4x5</t>
  </si>
  <si>
    <t>IR</t>
  </si>
  <si>
    <t>IR3473MTR1PBF</t>
  </si>
  <si>
    <t>IC DCDC 0.5-12V 6A QFN17</t>
  </si>
  <si>
    <t>IR3475</t>
  </si>
  <si>
    <t>IR3475MTR1PBF</t>
  </si>
  <si>
    <t>U60,U64,U68</t>
  </si>
  <si>
    <t>IC DCDC 0.5-12V 10A QFN17</t>
  </si>
  <si>
    <t>MOS</t>
  </si>
  <si>
    <t>IRF9321</t>
  </si>
  <si>
    <t>IRF9321TRPBF</t>
  </si>
  <si>
    <t>Q23</t>
  </si>
  <si>
    <t>TRAN NMOS PWR 15A 30V SOIC8</t>
  </si>
  <si>
    <t>IRFH6200</t>
  </si>
  <si>
    <t>so_8_fl</t>
  </si>
  <si>
    <t>IRFH6200TRPBF</t>
  </si>
  <si>
    <t>Q7,Q10,Q15</t>
  </si>
  <si>
    <t>IRFHM4226</t>
  </si>
  <si>
    <t>u8_fl</t>
  </si>
  <si>
    <t>IRFHM4226TRPBF</t>
  </si>
  <si>
    <t>Q9,Q11,Q30</t>
  </si>
  <si>
    <t>IRLML2030</t>
  </si>
  <si>
    <t>sot23</t>
  </si>
  <si>
    <t>IRLML2030TRPBF</t>
  </si>
  <si>
    <t>Q16,Q17,Q19,Q20</t>
  </si>
  <si>
    <t>IRLML6346</t>
  </si>
  <si>
    <t>IRLML6346TRPBF</t>
  </si>
  <si>
    <t>TRAN NMOS PWR 3.4A 30V</t>
  </si>
  <si>
    <t>SOT-23 IRLML6346TRPBF</t>
  </si>
  <si>
    <t>ISO1176DW</t>
  </si>
  <si>
    <t>soic16_1p27_7p6x10p5</t>
  </si>
  <si>
    <t>U40</t>
  </si>
  <si>
    <t>ISOLATED RS-485 PROFIBUS TRANSCEIVER</t>
  </si>
  <si>
    <t>JMP2</t>
  </si>
  <si>
    <t>HDR 1x2 TH SP 339H</t>
  </si>
  <si>
    <t>JS28F00AM29EWHA</t>
  </si>
  <si>
    <t>tsop1_56</t>
  </si>
  <si>
    <t>U3</t>
  </si>
  <si>
    <t xml:space="preserve">IC MEM NOR FLASH 1GB 110NS 2.7-3.6V </t>
  </si>
  <si>
    <t>MAX3232</t>
  </si>
  <si>
    <t>MAX3232IPW</t>
  </si>
  <si>
    <t>U29,U30</t>
  </si>
  <si>
    <t>TSSOP16 ICL3232</t>
  </si>
  <si>
    <t>MIC47100YMME</t>
  </si>
  <si>
    <t>Micrel</t>
  </si>
  <si>
    <t>MIC49150YMM</t>
  </si>
  <si>
    <t>U73,U75</t>
  </si>
  <si>
    <t xml:space="preserve">IC VREG LDO ADJ 1-3.6V </t>
  </si>
  <si>
    <t>1A MSOP8 MIC47100YMME</t>
  </si>
  <si>
    <t>MIC811</t>
  </si>
  <si>
    <t>sot143</t>
  </si>
  <si>
    <t>MIC811SUY</t>
  </si>
  <si>
    <t>U76</t>
  </si>
  <si>
    <t>IC VSUP THRESHOLD 3.08V</t>
  </si>
  <si>
    <t>SOT143 MIC811TUY</t>
  </si>
  <si>
    <t>MINIPCIE_CONN</t>
  </si>
  <si>
    <t>con_minipcie</t>
  </si>
  <si>
    <t>CONCRAFT</t>
  </si>
  <si>
    <t>0717A01A68C</t>
  </si>
  <si>
    <t>J27,J28</t>
  </si>
  <si>
    <t>CON 2x26 MINI PCI-E SMT</t>
  </si>
  <si>
    <t>0.8mm 1291H 0710A0BA92B</t>
  </si>
  <si>
    <t>TRAN</t>
  </si>
  <si>
    <t>MMBT4401</t>
  </si>
  <si>
    <t>DIODES</t>
  </si>
  <si>
    <t>MMBT4401T-7-F</t>
  </si>
  <si>
    <t>Q29</t>
  </si>
  <si>
    <t xml:space="preserve">TRAN NPN SW 600mA 40V </t>
  </si>
  <si>
    <t>SOT23 MMBT4401LT1G</t>
  </si>
  <si>
    <t>MT25QL512ABA1ESF-0SIT</t>
  </si>
  <si>
    <t>so_16l</t>
  </si>
  <si>
    <t>U8</t>
  </si>
  <si>
    <t>MT29F8G08ABBCAH4:C</t>
  </si>
  <si>
    <t>bga_p080_nand_63</t>
  </si>
  <si>
    <t>U4</t>
  </si>
  <si>
    <t>IC FLASH 8GBIT VFBGA</t>
  </si>
  <si>
    <t>NFM21PC225B0J3</t>
  </si>
  <si>
    <t>nfm21</t>
  </si>
  <si>
    <t>C192,C193,C1014</t>
  </si>
  <si>
    <t xml:space="preserve">EMI Filter Beads 2.2uF 4A 6.3V </t>
  </si>
  <si>
    <t>0805 NFM21PC225B0J3D</t>
  </si>
  <si>
    <t>NKE0505SC</t>
  </si>
  <si>
    <t>sip4_2p54_11x6</t>
  </si>
  <si>
    <t>U38</t>
  </si>
  <si>
    <t>Isolated Sub-Miniature 1W Single Output DC/DC Converters</t>
  </si>
  <si>
    <t>PCA9546APW</t>
  </si>
  <si>
    <t>NXP</t>
  </si>
  <si>
    <t>U12</t>
  </si>
  <si>
    <t xml:space="preserve">IC SW I2C WITH RST 4 CH 2.3-5.5V </t>
  </si>
  <si>
    <t>TSSOP16 PCA9546APWR</t>
  </si>
  <si>
    <t>J26</t>
  </si>
  <si>
    <t>PI3PCIE3212</t>
  </si>
  <si>
    <t>qfn_p050_d040_b450x250_20_e3x1</t>
  </si>
  <si>
    <t>PI3PCIE3212ZBE</t>
  </si>
  <si>
    <t>U16,U17,U18</t>
  </si>
  <si>
    <t xml:space="preserve">IC MUX/DEMUX 2:1 3.3V </t>
  </si>
  <si>
    <t>20TQFN PI3PCIE3212ZBE</t>
  </si>
  <si>
    <t>RB521</t>
  </si>
  <si>
    <t>sod523</t>
  </si>
  <si>
    <t>RB521S30T1G</t>
  </si>
  <si>
    <t>D7</t>
  </si>
  <si>
    <t>SCH 30V 200mA 2PIN</t>
  </si>
  <si>
    <t>SOD523 RB521S-30TE61</t>
  </si>
  <si>
    <t>RClamp0524J.TCT</t>
  </si>
  <si>
    <t>tvs_slp2710p8</t>
  </si>
  <si>
    <t>Sentech</t>
  </si>
  <si>
    <t>U10,U11</t>
  </si>
  <si>
    <t>DIODE TVS ARRAY HDMI/ESATA LEVEL LOW CAPACITANCE 5V SMD</t>
  </si>
  <si>
    <t>RJ45_LED</t>
  </si>
  <si>
    <t>con_rj45_up_1x1_led</t>
  </si>
  <si>
    <t>ERNI</t>
  </si>
  <si>
    <t>J20,J40,J41</t>
  </si>
  <si>
    <t>CON 1x1 RJ45 W/LED</t>
  </si>
  <si>
    <t>RJ13Y188AHY</t>
  </si>
  <si>
    <t>RJ45_LED_2X1</t>
  </si>
  <si>
    <t>con_rj45_2x1_led</t>
  </si>
  <si>
    <t>FCI</t>
  </si>
  <si>
    <t>10118075-510B010LF</t>
  </si>
  <si>
    <t>J19</t>
  </si>
  <si>
    <t>RTL8211DN</t>
  </si>
  <si>
    <t>qfn_p040_d040_b1000_88_e600</t>
  </si>
  <si>
    <t>Realtek</t>
  </si>
  <si>
    <t>RTL8211DN-VB-GR</t>
  </si>
  <si>
    <t>U48,U82,U83</t>
  </si>
  <si>
    <t>RTL8211E-VB</t>
  </si>
  <si>
    <t>qfn_p040_d040_b600_48_e440</t>
  </si>
  <si>
    <t>RTL8211E-VB-CG</t>
  </si>
  <si>
    <t>SATA_CONN</t>
  </si>
  <si>
    <t>con_sata</t>
  </si>
  <si>
    <t>97-0901HB-7W-R</t>
  </si>
  <si>
    <t>J29</t>
  </si>
  <si>
    <t>CON 7 SATA PLUG</t>
  </si>
  <si>
    <t>STLB-071V1-00G</t>
  </si>
  <si>
    <t>SD_CARD_SKT</t>
  </si>
  <si>
    <t>con_sd</t>
  </si>
  <si>
    <t>54-2119-9-R</t>
  </si>
  <si>
    <t>J3</t>
  </si>
  <si>
    <t>CON SD Card Socket</t>
  </si>
  <si>
    <t>SWITCH</t>
  </si>
  <si>
    <t>con_sw_60x60_2p2_34</t>
  </si>
  <si>
    <t>UNIT</t>
  </si>
  <si>
    <t>SW4,SW5</t>
  </si>
  <si>
    <t>SWITCH_DIP_8</t>
  </si>
  <si>
    <t>con_switch_x8</t>
  </si>
  <si>
    <t>DIPTRONICS</t>
  </si>
  <si>
    <t>DHNF-08F-V</t>
  </si>
  <si>
    <t>SW1,SW2,SW3</t>
  </si>
  <si>
    <t>SW 8 PIN DIP</t>
  </si>
  <si>
    <t>HRM-08-T-R</t>
  </si>
  <si>
    <t>T1040</t>
  </si>
  <si>
    <t>bga_p080_780</t>
  </si>
  <si>
    <t>Freescale</t>
  </si>
  <si>
    <t>U1</t>
  </si>
  <si>
    <t>TP0610K</t>
  </si>
  <si>
    <t>VISHAY</t>
  </si>
  <si>
    <t>Q27</t>
  </si>
  <si>
    <t>P-Channel 60-V (D-S) MOSFET</t>
  </si>
  <si>
    <t>TPS51200</t>
  </si>
  <si>
    <t>dfn_p050_d040_b300_10_e240x165</t>
  </si>
  <si>
    <t>TPS51200DRCT</t>
  </si>
  <si>
    <t>U72</t>
  </si>
  <si>
    <t>IC REG DDR 3A 2.375-3.5V</t>
  </si>
  <si>
    <t>10SON TPS51200DRCT</t>
  </si>
  <si>
    <t>TPS73701_SOT223</t>
  </si>
  <si>
    <t>sot223_5</t>
  </si>
  <si>
    <t>TPS73701DCQ</t>
  </si>
  <si>
    <t>U74</t>
  </si>
  <si>
    <t>1A Low-Dropout Regulator</t>
  </si>
  <si>
    <t>USB_A_2</t>
  </si>
  <si>
    <t>con_usb_a_2</t>
  </si>
  <si>
    <t>XMULTIPLE</t>
  </si>
  <si>
    <t>XUSB-6-7-4-3-1-3-05</t>
  </si>
  <si>
    <t>J5</t>
  </si>
  <si>
    <t>CON USB A(F)</t>
  </si>
  <si>
    <t xml:space="preserve">U560A-04S20-01G-W </t>
  </si>
  <si>
    <t>VBUS054B-HSF</t>
  </si>
  <si>
    <t>tvs_llp75_6l</t>
  </si>
  <si>
    <t>VBUS054B-HSF-GS08</t>
  </si>
  <si>
    <t>U20</t>
  </si>
  <si>
    <t>DIODE ARRAY ESD 4LINE BUS 1MA 7.1/7.9V LLP75-6L</t>
  </si>
  <si>
    <t>170-T1042D4RDB-A</t>
    <phoneticPr fontId="1" type="noConversion"/>
  </si>
  <si>
    <t>R550</t>
    <phoneticPr fontId="1" type="noConversion"/>
  </si>
  <si>
    <t>SN74LVC1G14DCKR</t>
    <phoneticPr fontId="1" type="noConversion"/>
  </si>
  <si>
    <t>TSW-105-07-F-S</t>
    <phoneticPr fontId="1" type="noConversion"/>
  </si>
  <si>
    <t>T1042D4RDB 鋼板</t>
    <phoneticPr fontId="1" type="noConversion"/>
  </si>
  <si>
    <t>Rev.A</t>
    <phoneticPr fontId="1" type="noConversion"/>
  </si>
  <si>
    <t>STK CONN DDR4</t>
    <phoneticPr fontId="1" type="noConversion"/>
  </si>
  <si>
    <t>IDT9FGV0641</t>
    <phoneticPr fontId="1" type="noConversion"/>
  </si>
  <si>
    <t>9FGV0641AKLF</t>
    <phoneticPr fontId="1" type="noConversion"/>
  </si>
  <si>
    <t>Q2,Q3,Q6,Q8,Q12,Q13,Q14,Q18,Q21,Q22,Q24,Q28,Q31</t>
    <phoneticPr fontId="1" type="noConversion"/>
  </si>
  <si>
    <t>TRAN NPN GEN 200mA 40V</t>
  </si>
  <si>
    <t>SOT23 MMBT3904LT1G</t>
  </si>
  <si>
    <t>Q25 Q26</t>
    <phoneticPr fontId="1" type="noConversion"/>
  </si>
  <si>
    <t>480-75173-000</t>
    <phoneticPr fontId="1" type="noConversion"/>
  </si>
  <si>
    <t>312-77298-001</t>
    <phoneticPr fontId="1" type="noConversion"/>
  </si>
  <si>
    <t>369FA19-0N205D-R</t>
  </si>
  <si>
    <t>C1005X5R1A152K</t>
    <phoneticPr fontId="1" type="noConversion"/>
  </si>
  <si>
    <t xml:space="preserve"> ICS843004AG-01LF</t>
    <phoneticPr fontId="1" type="noConversion"/>
  </si>
  <si>
    <r>
      <t>FB5,FB6,FB7,FB16,FB17,FB18,FB22,FB23,FB24,FB25</t>
    </r>
    <r>
      <rPr>
        <sz val="12"/>
        <color indexed="10"/>
        <rFont val="微軟正黑體"/>
        <family val="2"/>
        <charset val="136"/>
      </rPr>
      <t>,FB46</t>
    </r>
    <phoneticPr fontId="1" type="noConversion"/>
  </si>
  <si>
    <t>C14,C15,C61,C62,C63,C64,C65,C66,C67,C68,C69,C339,C341,C342,C344,C368,C370,C371,C373,C397,C399,C400,C401,C558,C771,C772,C773,C774,C775,C776,C799,C804,C809,C813,C823,C827,C835,C912,C916,C942,C946,C975,C1070,C1072,C1073,C1074,C1104,C1106,C1107,C1108</t>
    <phoneticPr fontId="1" type="noConversion"/>
  </si>
  <si>
    <t>C1,C2,C5,C6,C7,C8,C9,C10,C21,C22,C23,C25,C26,C27,C28,C29,C30,C31,C32,C34,C35,C36,C38,C39,C40,C42,C43,C45,C47,C48,C49,C50,C55,C56,C57,C58,C59,C60,C77,C79,C80,C81,C82,C83,C84,C85,C86,C249,C250,C251,C252,C253,C254,C255,C256,C257,C258,C259,C260,C275,C276,C277,C278,C279,C284,C285,C286,C287,C288,C293,C295,C297,C301,C302,C303,C304,C305,C306,C307,C308,C309,C310,C311,C312,C313,C314,C315,C316,C318,C319,C320,C321,C325,C326,C327,C328,C329,C330,C331,C334,C336,C337,C338,C355,C356,C357,C358,C359,C360,C361,C362,C363,C364,C366,C367,C369,C384,C385,C386,C387,C388,C389,C390,C391,C392,C393,C395,C396,C398,C403,C404,C413,C414,C415,C416,C417,C418,C419,C420,C421,C422,C423,C424,C426,C427,C428,C429,C430,C431,C434,C435,C436,C437,C438,C439,C440,C441,C442,C443,C446,C447,C448,C452,C453,C454,C455,C459,C460,C461,C462,C464,C467,C468,C469,C470,C471,C472,C473,C474,C475,C476,C479,C480,C481,C485,C486,C487,C488,C492,C493,C494,C495,C497,C498,C499,C500,C501,C502,C503,C504,C511,C512,C513,C514,C515,C516,C517,C518,C525,C526,C527,C528,C529,C530,C531,C532,C539,C540,C541,C542,C543,C544,C545,C546,C556,C737,C738,C739,C740,C741,C744,C745,C746,C747,C748,C749,C750,C753,C754,C755,C756,C757,C765,C766,C767,C768,C769,C770,C798,C801,C803,C806,C808,C811,C812,C815,C818,C819,C820,C821,C828,C829,C830,C831,C832,C833,C837,C838,C839,C847,C853,C856,C857,C858,C871,C878,C886,C902,C905,C907,C908,C934,C936,C937,C938,C966,C968,C996,C1006,C1008,C1013,C1018,C1020,C1021,C1022,C1023,C1024,C1025,C1026,C1027,C1028,C1029,C1030,C1032,C1033,C1034,C1046,C1047,C1048,C1049,C1050,C1051,C1052,C1054,C1055,C1067,C1068,C1069,C1071,C1076,C1077,C1086,C1087,C1088,C1089,C1090,C1091,C1092,C1093,C1094,C1095,C1096,C1097,C1099,C1100,C1101,C1102,C1103,C1105,C1110,C1111,C1120,C1121,C1122,C1123,C1124,C1125,C1126,C1127,C1128,C1129,C1130,C1131,C1133,C1134,C1135,C1136,C1137,C855,C778,C779,C780,C782,C783,C784,C785,C786,C787,C788,C790,C791,C792,C793,C794,C795,C796</t>
    <phoneticPr fontId="1" type="noConversion"/>
  </si>
  <si>
    <t>C840,C953</t>
    <phoneticPr fontId="1" type="noConversion"/>
  </si>
  <si>
    <t>C867,C890,C896</t>
    <phoneticPr fontId="1" type="noConversion"/>
  </si>
  <si>
    <t>C17,C18,C72,C75,C296,C1004</t>
    <phoneticPr fontId="1" type="noConversion"/>
  </si>
  <si>
    <t>C198,C199,C200,C201,C202,C203,C204,C205,C206,C207,C208,C233,C234</t>
    <phoneticPr fontId="1" type="noConversion"/>
  </si>
  <si>
    <t>C33,C41,C44,C46,C262,C267,C272,C274,C433,C445,C451,C458,C463,C466,C478,C484,C491,C496,C800,C805,C810,C814,C854,C885,C911,C915,C941,C945,C974,C997,C1009,C1010,C1015,C1016,C777,C781,C789</t>
    <phoneticPr fontId="1" type="noConversion"/>
  </si>
  <si>
    <t>C844,C845,C859,C862,C891,C892,C893,C897,C919,C920,C921,C925,C926,C930,C952,C954</t>
    <phoneticPr fontId="1" type="noConversion"/>
  </si>
  <si>
    <t>C87,C88,C89,C90,C91,C92,C93,C94,C412,C425,C998,C999,C1065,C1066,C1085,C1098,C1119,C1132,C137,C138,C139,C140,C141,C142,C143,C145,C153,C154,C155,C156,C218,C219,C220,C221</t>
    <phoneticPr fontId="1" type="noConversion"/>
  </si>
  <si>
    <t>C841,C842,C843,C864,C870,C889,C894,C895,C898,C922,C923,C924,C927,C948,C949,C960,C961</t>
    <phoneticPr fontId="1" type="noConversion"/>
  </si>
  <si>
    <t>C107,C122,C212,C239,C263,C268,C1138</t>
    <phoneticPr fontId="1" type="noConversion"/>
  </si>
  <si>
    <t>C816,C817,C350,C351,C379,C380,C409,C410,C1082,C1083,C1116,C1117</t>
    <phoneticPr fontId="1" type="noConversion"/>
  </si>
  <si>
    <t>C348,C349,C377,C378,C406,C407,C507,C508,C509,C510,C521,C522,C523,C524,C535,C536,C537,C538,C547,C550,C553,C554,C1079,C1080,C1113,C1114</t>
    <phoneticPr fontId="1" type="noConversion"/>
  </si>
  <si>
    <t>C24,C247,C248,C265,C270,C850,C851,C875,C876,C887,C888,C901,C903,C904,C906,C913,C914,C917,C918,C931,C932,C933,C935,C943,C944,C947,C950,C951,C964,C967,C976,C977,C1019</t>
    <phoneticPr fontId="1" type="noConversion"/>
  </si>
  <si>
    <t>C880,C909</t>
    <phoneticPr fontId="1" type="noConversion"/>
  </si>
  <si>
    <t>C939,C940</t>
    <phoneticPr fontId="1" type="noConversion"/>
  </si>
  <si>
    <t>U65,U66,U67,U69</t>
    <phoneticPr fontId="1" type="noConversion"/>
  </si>
  <si>
    <t>L9,L13,L15</t>
    <phoneticPr fontId="1" type="noConversion"/>
  </si>
  <si>
    <t>L1,L2,L19,L20,L21,L22</t>
    <phoneticPr fontId="1" type="noConversion"/>
  </si>
  <si>
    <t>L12</t>
    <phoneticPr fontId="1" type="noConversion"/>
  </si>
  <si>
    <t>R4,R67,R151,R155,R170,R176,R179,R262,R263,R264,R267,R292,R293,R294,R297,R323,R324,R329,R331,R342,R500,R501,R504,R506,R507,R511,R514,R515,R518,R519,R522,R524,R544,R545,R551,R554,R555,R556R572,R589,R590,R607,R608,R625,R714,R715,R716,R717,R739,R741,R745,R761,R762,R767</t>
    <phoneticPr fontId="1" type="noConversion"/>
  </si>
  <si>
    <t>R23,R24,R25,R26,R27,R28,R29,R30,R32,R34,R36,R61,R201,R250,R251,R253,R254,R255,R256,R280,R281,R283,R284,R285,R286,R484,R487,R489,R492,R258,R288</t>
    <phoneticPr fontId="1" type="noConversion"/>
  </si>
  <si>
    <t>R182,R183,R184,R185,R186,R187,R188,R189,R193,R194,R655,R656,R657,R668,R673,R674,R680,R699,R703,R720</t>
    <phoneticPr fontId="1" type="noConversion"/>
  </si>
  <si>
    <t>R537,R616</t>
    <phoneticPr fontId="1" type="noConversion"/>
  </si>
  <si>
    <t>2</t>
    <phoneticPr fontId="1" type="noConversion"/>
  </si>
  <si>
    <t>R166,R536,R546,R547,R564,R574,R577,R578,R582,R586,R595,R600,R602,R603,R613,R619,R627,R646,R651</t>
    <phoneticPr fontId="1" type="noConversion"/>
  </si>
  <si>
    <t>R567</t>
    <phoneticPr fontId="1" type="noConversion"/>
  </si>
  <si>
    <t>R558</t>
    <phoneticPr fontId="1" type="noConversion"/>
  </si>
  <si>
    <t>R5,R54,R56,R92,R93,R156,R157,R191,R214,R218,R339,R350,R466,R477,R479,R481,R483,R491,R493,R508,R525,R528,R540,R552,R652,R653,R654,R661,R662,R663,R667,R670,R672,R677,R683,R684,R692,R694,R705,R718,R719,R722</t>
    <phoneticPr fontId="1" type="noConversion"/>
  </si>
  <si>
    <t>R268,R298,R327,R609,R743,R765</t>
    <phoneticPr fontId="1" type="noConversion"/>
  </si>
  <si>
    <t>R643</t>
    <phoneticPr fontId="1" type="noConversion"/>
  </si>
  <si>
    <t>R9,R10,R11,R12,R14,R15,R31,R33,R35,R37,R38,R39,R40,R41,R42,R43,R44,R45,R46,R47,R48,R49,R50,R51,R52,R53,R55,R57,R58,R59,R60,R62,R63,R78,R79,R80,R81,R82,R83,R84,R85,R86,R87,R88,R89,R90,R91,R94,R95,R96,R97,R98,R99,R100,R101,R102,R103,R104,R105,R106,R107,R108,R109,R110,R111,R131,R134,R140,R142,R143,R144,R147,R148,R190,R192,R195,R196,R197,R198,R199,R203,R204,R216,R217,R221,R222,R224,R227,R229,R230,R234,R235,R239,R240,R241,R245,R265,R269,R270,R271,R272,R273,R274,R275,R276,R295,R299,R300,R301,R302,R303,R304,R305,R306,R310,R311,R312,R314,R315,R318,R319,R320,R321,R325,R330,R334,R336,R337,R341,R344,R345,R347,R348,R442,R443,R444,R445,R446,R447,R448,R449,R450,R451,R452,R453,R454,R455,R470,R473,R474,R475,R485,R679,R697,R698,R700,R702,R704,R727,R728,R729,R731,R732,R735,R736,R737,R738,R740,R749,R750,R751,R753,R754,R757,R758,R759,R760,R763</t>
    <phoneticPr fontId="1" type="noConversion"/>
  </si>
  <si>
    <t>R649</t>
    <phoneticPr fontId="1" type="noConversion"/>
  </si>
  <si>
    <t>9.31K</t>
    <phoneticPr fontId="1" type="noConversion"/>
  </si>
  <si>
    <t>con_ddr4_dimm</t>
  </si>
  <si>
    <t>RES</t>
    <phoneticPr fontId="1" type="noConversion"/>
  </si>
  <si>
    <t>071CAAAZ68B</t>
    <phoneticPr fontId="20" type="noConversion"/>
  </si>
  <si>
    <t>M2,M3,M4,M5</t>
  </si>
  <si>
    <t>470-30944-000</t>
    <phoneticPr fontId="1" type="noConversion"/>
  </si>
  <si>
    <t>RK73H1ETTP9311F</t>
    <phoneticPr fontId="4" type="noConversion"/>
  </si>
  <si>
    <t>RES 33R 1/16W 1% 0402</t>
    <phoneticPr fontId="1" type="noConversion"/>
  </si>
  <si>
    <t>CAP 0.01uF 25V 10% X7R</t>
  </si>
  <si>
    <t>0402 CC0402KRX7R8BB103</t>
  </si>
  <si>
    <t>GRM033R71E152KA01D</t>
  </si>
  <si>
    <t>CAP 1uF 6.3V 10% X5R</t>
  </si>
  <si>
    <t>C345,C347,C353,C374,C376,C382,C402,C405,C408,C1075,C1078,C1081,C1109,C1112,C1115</t>
    <phoneticPr fontId="1" type="noConversion"/>
  </si>
  <si>
    <t>CAP 22uF 6.3V 20% X5R</t>
    <phoneticPr fontId="1" type="noConversion"/>
  </si>
  <si>
    <t>0805 JMK212BJ226MG-T</t>
    <phoneticPr fontId="1" type="noConversion"/>
  </si>
  <si>
    <t>CAP 10uF 25V 10% X5R</t>
    <phoneticPr fontId="1" type="noConversion"/>
  </si>
  <si>
    <t>1206 12063D106KAT2A</t>
    <phoneticPr fontId="1" type="noConversion"/>
  </si>
  <si>
    <t>CAP 0.33uF 16V 10% X7R</t>
    <phoneticPr fontId="1" type="noConversion"/>
  </si>
  <si>
    <t>0603 0603B334K160CT</t>
    <phoneticPr fontId="1" type="noConversion"/>
  </si>
  <si>
    <t>RES 619R 1/16W 1% 0402</t>
  </si>
  <si>
    <t>WR04X6190FTL</t>
  </si>
  <si>
    <t>RK73H1ETTP1873F</t>
  </si>
  <si>
    <t>IC rev.1.1</t>
    <phoneticPr fontId="4" type="noConversion"/>
  </si>
  <si>
    <t>HDR 2x5 TH CTR 339H</t>
    <phoneticPr fontId="1" type="noConversion"/>
  </si>
  <si>
    <t>2.54mm TSW-105-07-G-D</t>
    <phoneticPr fontId="1" type="noConversion"/>
  </si>
  <si>
    <t>TSW-105-07-G-D</t>
  </si>
  <si>
    <t>1248H 3429A10601090-30LF</t>
  </si>
  <si>
    <t>210-75439-000</t>
    <phoneticPr fontId="1" type="noConversion"/>
  </si>
  <si>
    <t>2.54mm TSW-102-07-G-S</t>
  </si>
  <si>
    <t>510-00028-000</t>
    <phoneticPr fontId="1" type="noConversion"/>
  </si>
  <si>
    <t>Switch</t>
    <phoneticPr fontId="4" type="noConversion"/>
  </si>
  <si>
    <t xml:space="preserve">ELTSA-644N-H </t>
    <phoneticPr fontId="4" type="noConversion"/>
  </si>
  <si>
    <t>CAP 1uF 16V Y5V</t>
  </si>
  <si>
    <t>0603 0603F105Z160</t>
  </si>
  <si>
    <t>0402 CC0402JRNPO9BN101</t>
  </si>
  <si>
    <t>CAP 4.7pF 50V 5% C0G</t>
  </si>
  <si>
    <t>0402 CC0402CRNPO9BN4R7</t>
  </si>
  <si>
    <t>0402 GRM155R60J105KE19D</t>
  </si>
  <si>
    <t>0402 GRM155R71H471KA01D</t>
  </si>
  <si>
    <t>0402 C0402C225M9PACTU</t>
  </si>
  <si>
    <t>0603 C0603X5R100-106KNP</t>
  </si>
  <si>
    <t>R3,R68,R69,R70,R71,R72,R73,R74,R75,R115,R117,R118,R119,R120,R121,R122,R123,R456,R457,R458,R459,R460,R461,R462,R463,R464,R465,R471,R472,R476,R478,R480,R482,R538,R539,R549,R553,R565,R568,R581,R583,R585,R598,R601,R604,R618,R642,R645,R648,R650,R658,R659,R660,R664,R665,R666,R669,R671,R675,R676,R678,R681,R682,R685,R691,R695,R696,R721,R723,R596</t>
    <phoneticPr fontId="1" type="noConversion"/>
  </si>
  <si>
    <t>210-11263-00-000</t>
    <phoneticPr fontId="1" type="noConversion"/>
  </si>
  <si>
    <t>SHUNT SP BLACK SMT</t>
    <phoneticPr fontId="1" type="noConversion"/>
  </si>
  <si>
    <t>SNT-100-BK-T Samtec</t>
    <phoneticPr fontId="1" type="noConversion"/>
  </si>
  <si>
    <t>J2</t>
    <phoneticPr fontId="1" type="noConversion"/>
  </si>
  <si>
    <t>J6,J7,J8,J18,J14,J15,J38,J39</t>
    <phoneticPr fontId="1" type="noConversion"/>
  </si>
  <si>
    <t>CON DB9 MALE-MALE 0.625"</t>
  </si>
  <si>
    <t>SPACING 189-009-613R571</t>
  </si>
  <si>
    <t>U42 U45</t>
    <phoneticPr fontId="1" type="noConversion"/>
  </si>
  <si>
    <t>CONN</t>
    <phoneticPr fontId="4" type="noConversion"/>
  </si>
  <si>
    <t>CON 36 PCI-E SKT TH 437H</t>
    <phoneticPr fontId="1" type="noConversion"/>
  </si>
  <si>
    <t>1mm WPES-036AN41B22UWC</t>
    <phoneticPr fontId="1" type="noConversion"/>
  </si>
  <si>
    <t>MT25QL512ABA8ESF-0SI</t>
  </si>
  <si>
    <t>IC</t>
    <phoneticPr fontId="1" type="noConversion"/>
  </si>
  <si>
    <t>PCB-T104XD4RDB-A</t>
    <phoneticPr fontId="1" type="noConversion"/>
  </si>
  <si>
    <t>T104XD4RDB</t>
    <phoneticPr fontId="1" type="noConversion"/>
  </si>
  <si>
    <t>SKT RJ45x2 W/LED TH</t>
  </si>
  <si>
    <t>RJ04Y0288ASJB15</t>
  </si>
  <si>
    <t>470-76303-000</t>
    <phoneticPr fontId="1" type="noConversion"/>
  </si>
  <si>
    <t>RES 1.5K 1/16W 5% 0402</t>
  </si>
  <si>
    <t>RC0402JR-071K5L</t>
  </si>
  <si>
    <t>CON 2x35 SKT W/LATCH SMT</t>
  </si>
  <si>
    <t>TSW-105-07-F-S</t>
    <phoneticPr fontId="1" type="noConversion"/>
  </si>
  <si>
    <t>CAP 1500pF 25V X7R 0201</t>
    <phoneticPr fontId="1" type="noConversion"/>
  </si>
  <si>
    <t>CAP 620pF 50V 5% C0G</t>
    <phoneticPr fontId="1" type="noConversion"/>
  </si>
  <si>
    <t>315-79035</t>
    <phoneticPr fontId="1" type="noConversion"/>
  </si>
  <si>
    <r>
      <rPr>
        <strike/>
        <sz val="12"/>
        <color rgb="FFFF0000"/>
        <rFont val="微軟正黑體"/>
        <family val="2"/>
        <charset val="136"/>
      </rPr>
      <t>342-00562-000</t>
    </r>
    <r>
      <rPr>
        <sz val="12"/>
        <color theme="1"/>
        <rFont val="微軟正黑體"/>
        <family val="2"/>
      </rPr>
      <t>==&gt;334-77612-000</t>
    </r>
    <phoneticPr fontId="1" type="noConversion"/>
  </si>
  <si>
    <r>
      <t xml:space="preserve">TSOP56 </t>
    </r>
    <r>
      <rPr>
        <strike/>
        <sz val="12"/>
        <color rgb="FFFF0000"/>
        <rFont val="微軟正黑體"/>
        <family val="2"/>
        <charset val="136"/>
      </rPr>
      <t>JS28F00AM29EWHA</t>
    </r>
    <r>
      <rPr>
        <sz val="12"/>
        <color theme="1"/>
        <rFont val="微軟正黑體"/>
        <family val="2"/>
      </rPr>
      <t>==&gt;MT28EW01GABA1HJS-0SIT</t>
    </r>
    <phoneticPr fontId="1" type="noConversion"/>
  </si>
  <si>
    <r>
      <rPr>
        <strike/>
        <sz val="12"/>
        <color rgb="FFFF0000"/>
        <rFont val="微軟正黑體"/>
        <family val="2"/>
        <charset val="136"/>
      </rPr>
      <t>312-00105-100</t>
    </r>
    <r>
      <rPr>
        <sz val="12"/>
        <color theme="1"/>
        <rFont val="微軟正黑體"/>
        <family val="2"/>
      </rPr>
      <t>=&gt;330-77003-100</t>
    </r>
    <phoneticPr fontId="1" type="noConversion"/>
  </si>
  <si>
    <r>
      <rPr>
        <strike/>
        <sz val="12"/>
        <color rgb="FFFF0000"/>
        <rFont val="宋体"/>
      </rPr>
      <t>PT1042PSE7PQB</t>
    </r>
    <r>
      <rPr>
        <sz val="12"/>
        <rFont val="宋体"/>
      </rPr>
      <t>=&gt;T1042NSE7PQB</t>
    </r>
    <phoneticPr fontId="4" type="noConversion"/>
  </si>
  <si>
    <t>470-75394</t>
  </si>
  <si>
    <t>470-75924</t>
  </si>
  <si>
    <t>470-00114</t>
  </si>
  <si>
    <t>470-75589</t>
  </si>
  <si>
    <t>470-75605</t>
  </si>
  <si>
    <t>470-75790</t>
  </si>
  <si>
    <t>470-75360</t>
  </si>
  <si>
    <t>470-76089</t>
  </si>
  <si>
    <t>470-30719</t>
  </si>
  <si>
    <t>470-75826</t>
  </si>
  <si>
    <t>470-30454</t>
  </si>
  <si>
    <t>470-00115</t>
  </si>
  <si>
    <t>470-30755</t>
  </si>
  <si>
    <t>470-30339</t>
  </si>
  <si>
    <t>470-30760</t>
  </si>
  <si>
    <t>470-76255</t>
  </si>
  <si>
    <t>470-75613</t>
  </si>
  <si>
    <t>470-80835</t>
  </si>
  <si>
    <t>470-80833</t>
  </si>
  <si>
    <t>470-76480</t>
  </si>
  <si>
    <t>150-75183</t>
  </si>
  <si>
    <t>150-75429</t>
  </si>
  <si>
    <t>150-75663</t>
  </si>
  <si>
    <t>150-75016</t>
  </si>
  <si>
    <t>150-30233</t>
  </si>
  <si>
    <t>180-78322</t>
  </si>
  <si>
    <t>470-30858</t>
  </si>
  <si>
    <t>470-30861</t>
  </si>
  <si>
    <t>150-76334</t>
  </si>
  <si>
    <t>150-79462</t>
  </si>
  <si>
    <t>470-75597</t>
  </si>
  <si>
    <t>150-30247</t>
  </si>
  <si>
    <t>150-78769</t>
  </si>
  <si>
    <t>470-75557</t>
  </si>
  <si>
    <t>470-75416</t>
  </si>
  <si>
    <t>150-78675</t>
  </si>
  <si>
    <t>150-75283</t>
  </si>
  <si>
    <t>150-77350</t>
  </si>
  <si>
    <t>180-76880</t>
  </si>
  <si>
    <t>470-30956</t>
  </si>
  <si>
    <t>470-31071</t>
  </si>
  <si>
    <t>470-30962</t>
  </si>
  <si>
    <t>150-76793</t>
  </si>
  <si>
    <t>150-00113</t>
  </si>
  <si>
    <t>470-31079</t>
  </si>
  <si>
    <t>470-76207</t>
  </si>
  <si>
    <t>470-31090</t>
  </si>
  <si>
    <t>470-75555</t>
  </si>
  <si>
    <t>470-76037</t>
  </si>
  <si>
    <t>150-75421</t>
  </si>
  <si>
    <t>150-30124</t>
  </si>
  <si>
    <t>470-30868</t>
  </si>
  <si>
    <t>150-76792</t>
  </si>
  <si>
    <t>180-75018</t>
  </si>
  <si>
    <t>180-78317</t>
  </si>
  <si>
    <t>470-30873</t>
  </si>
  <si>
    <t>470-30874</t>
  </si>
  <si>
    <t>470-30876</t>
  </si>
  <si>
    <t>470-30877</t>
  </si>
  <si>
    <t>470-30878</t>
  </si>
  <si>
    <t>470-76086</t>
  </si>
  <si>
    <t>470-31099</t>
  </si>
  <si>
    <t>150-30121</t>
  </si>
  <si>
    <t>150-77933</t>
  </si>
  <si>
    <t>230-77947</t>
  </si>
  <si>
    <t>470-00154</t>
  </si>
  <si>
    <t>470-75356</t>
  </si>
  <si>
    <t>180-75110</t>
  </si>
  <si>
    <t>470-76218</t>
  </si>
  <si>
    <t>470-76087</t>
  </si>
  <si>
    <t>470-31114</t>
  </si>
  <si>
    <t>230-77733</t>
  </si>
  <si>
    <t>150-78783</t>
  </si>
  <si>
    <t>470-00178</t>
  </si>
  <si>
    <t>470-76483</t>
  </si>
  <si>
    <t>470-30906</t>
  </si>
  <si>
    <t>470-75626</t>
  </si>
  <si>
    <t>150-75273</t>
  </si>
  <si>
    <t>150-75487</t>
  </si>
  <si>
    <t>180-75111</t>
  </si>
  <si>
    <t>180-78093</t>
  </si>
  <si>
    <t>470-30913</t>
  </si>
  <si>
    <t>470-31129</t>
  </si>
  <si>
    <t>150-75452</t>
  </si>
  <si>
    <t>150-79458</t>
  </si>
  <si>
    <t>470-76043</t>
  </si>
  <si>
    <t>470-31028</t>
  </si>
  <si>
    <t>150-75679</t>
  </si>
  <si>
    <t>150-79448</t>
  </si>
  <si>
    <t>312-81107</t>
  </si>
  <si>
    <t>312-75769</t>
  </si>
  <si>
    <t>315-80505</t>
  </si>
  <si>
    <t>315-80506</t>
  </si>
  <si>
    <t>312-80748</t>
  </si>
  <si>
    <t>312-81110</t>
  </si>
  <si>
    <t>315-80500</t>
  </si>
  <si>
    <t>312-81106</t>
  </si>
  <si>
    <t>312-81109</t>
  </si>
  <si>
    <t>180-76336</t>
  </si>
  <si>
    <t>315-75543</t>
  </si>
  <si>
    <t>334-77611</t>
  </si>
  <si>
    <t>801-75534</t>
  </si>
  <si>
    <t>180-75046</t>
  </si>
  <si>
    <t>180-77775</t>
  </si>
  <si>
    <t>180-78321</t>
  </si>
  <si>
    <t>312-81118</t>
  </si>
  <si>
    <t>312-80388</t>
  </si>
  <si>
    <t>480-78080</t>
  </si>
  <si>
    <t>210-75442</t>
  </si>
  <si>
    <t>211-78523</t>
  </si>
  <si>
    <t>211-78482</t>
  </si>
  <si>
    <t>211-75624</t>
  </si>
  <si>
    <t>315-76726</t>
  </si>
  <si>
    <t>312-80645</t>
  </si>
  <si>
    <t>313-75309</t>
  </si>
  <si>
    <t>315-80504</t>
  </si>
  <si>
    <t>370-76472</t>
  </si>
  <si>
    <t>210-80745</t>
  </si>
  <si>
    <t>211-75198</t>
  </si>
  <si>
    <t>312-81260</t>
  </si>
  <si>
    <t>312-81108</t>
  </si>
  <si>
    <t>315-80499</t>
  </si>
  <si>
    <t>315-80300</t>
  </si>
  <si>
    <t>480-78291</t>
  </si>
  <si>
    <t>480-78848</t>
  </si>
  <si>
    <t>480-78399</t>
  </si>
  <si>
    <t>312-80327</t>
  </si>
  <si>
    <t>315-78329</t>
  </si>
  <si>
    <t>211-78066</t>
  </si>
  <si>
    <t>480-75087</t>
  </si>
  <si>
    <t> 342-00611</t>
  </si>
  <si>
    <t>334-77463</t>
  </si>
  <si>
    <t>315-79395</t>
  </si>
  <si>
    <t>312-81105</t>
  </si>
  <si>
    <t>210-78899</t>
  </si>
  <si>
    <t>315-80503</t>
  </si>
  <si>
    <t>480-75983</t>
  </si>
  <si>
    <t>480-77118</t>
  </si>
  <si>
    <t>210-75737</t>
  </si>
  <si>
    <t>312-81032</t>
  </si>
  <si>
    <t>21069-001</t>
  </si>
  <si>
    <t>211-79681</t>
  </si>
  <si>
    <t>510-77751</t>
  </si>
  <si>
    <t>480-78854</t>
  </si>
  <si>
    <t>315-77573</t>
  </si>
  <si>
    <t>312-75981</t>
  </si>
  <si>
    <t>RES 60.4R 1/16W 1% 0402</t>
    <phoneticPr fontId="1" type="noConversion"/>
  </si>
  <si>
    <t>WR04X60R4FTL</t>
    <phoneticPr fontId="1" type="noConversion"/>
  </si>
  <si>
    <t>RES 75R 1/10W 1% 0603</t>
    <phoneticPr fontId="1" type="noConversion"/>
  </si>
  <si>
    <t>WR06X75R0FTL</t>
    <phoneticPr fontId="1" type="noConversion"/>
  </si>
  <si>
    <t>210-00142</t>
    <phoneticPr fontId="1" type="noConversion"/>
  </si>
  <si>
    <t>CON</t>
    <phoneticPr fontId="1" type="noConversion"/>
  </si>
  <si>
    <t>MH</t>
    <phoneticPr fontId="1" type="noConversion"/>
  </si>
  <si>
    <t>mh_580s340p</t>
    <phoneticPr fontId="1" type="noConversion"/>
  </si>
  <si>
    <t>071CAAAZ68B</t>
    <phoneticPr fontId="1" type="noConversion"/>
  </si>
  <si>
    <t xml:space="preserve">Rev.A  </t>
    <phoneticPr fontId="1" type="noConversion"/>
  </si>
  <si>
    <t>FEMTOCLOCKS CRYSTAL-TO-3.3V LVPECL FREQUENCY SYNTHESIZER</t>
    <phoneticPr fontId="1" type="noConversion"/>
  </si>
  <si>
    <t>IC XCVR RS232?2 3-5.5V</t>
    <phoneticPr fontId="1" type="noConversion"/>
  </si>
  <si>
    <t xml:space="preserve">WIN WIN PRECISION </t>
    <phoneticPr fontId="1" type="noConversion"/>
  </si>
  <si>
    <t>Panasonic </t>
  </si>
  <si>
    <t>YAGEO</t>
  </si>
  <si>
    <t>Walsin</t>
  </si>
  <si>
    <t>KOA</t>
  </si>
  <si>
    <t>AVX</t>
  </si>
  <si>
    <t>KEMET</t>
  </si>
  <si>
    <t>Lelon</t>
  </si>
  <si>
    <t>TDK</t>
  </si>
  <si>
    <t>Diodes Incorporated</t>
  </si>
  <si>
    <t>Seiko Epson</t>
  </si>
  <si>
    <t>Viking</t>
  </si>
  <si>
    <t>VE-331M1CTR-0810</t>
    <phoneticPr fontId="1" type="noConversion"/>
  </si>
  <si>
    <t>0402 GRM1555C1H621JA01D</t>
    <phoneticPr fontId="1" type="noConversion"/>
  </si>
  <si>
    <t>2R5TPE470M7</t>
    <phoneticPr fontId="1" type="noConversion"/>
  </si>
  <si>
    <t>TDK</t>
    <phoneticPr fontId="1" type="noConversion"/>
  </si>
  <si>
    <t>312-75599</t>
    <phoneticPr fontId="1" type="noConversion"/>
  </si>
  <si>
    <t>210-00128</t>
    <phoneticPr fontId="1" type="noConversion"/>
  </si>
  <si>
    <t>210-30026</t>
    <phoneticPr fontId="1" type="noConversion"/>
  </si>
  <si>
    <t>312-79609</t>
    <phoneticPr fontId="1" type="noConversion"/>
  </si>
  <si>
    <t>312-79542</t>
    <phoneticPr fontId="1" type="noConversion"/>
  </si>
  <si>
    <t>210-79574</t>
    <phoneticPr fontId="1" type="noConversion"/>
  </si>
  <si>
    <t>312-77957</t>
    <phoneticPr fontId="1" type="noConversion"/>
  </si>
  <si>
    <t>PN</t>
  </si>
  <si>
    <t>DESCRIPTION</t>
  </si>
  <si>
    <t xml:space="preserve">T1042D4RDB-PA </t>
    <phoneticPr fontId="1" type="noConversion"/>
  </si>
  <si>
    <t>CAP ALEL 330uF 16V 20%</t>
    <phoneticPr fontId="1" type="noConversion"/>
  </si>
  <si>
    <t>210-76422-000</t>
    <phoneticPr fontId="1" type="noConversion"/>
  </si>
  <si>
    <t>178-009-613R571</t>
    <phoneticPr fontId="4" type="noConversion"/>
  </si>
  <si>
    <t>78726-1004</t>
    <phoneticPr fontId="1" type="noConversion"/>
  </si>
  <si>
    <t>78726-1004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</si>
</sst>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"/>
  </numFmts>
  <fonts count="32">
    <font>
      <sz val="12"/>
      <name val="宋体"/>
    </font>
    <font>
      <sz val="9"/>
      <name val="細明體"/>
      <family val="3"/>
      <charset val="136"/>
    </font>
    <font>
      <sz val="12"/>
      <name val="宋体"/>
      <family val="3"/>
      <charset val="136"/>
    </font>
    <font>
      <sz val="11"/>
      <color indexed="8"/>
      <name val="宋体"/>
      <family val="3"/>
      <charset val="136"/>
    </font>
    <font>
      <sz val="9"/>
      <name val="新細明體"/>
      <family val="1"/>
      <charset val="136"/>
    </font>
    <font>
      <sz val="11"/>
      <color indexed="9"/>
      <name val="宋体"/>
      <family val="3"/>
      <charset val="136"/>
    </font>
    <font>
      <sz val="11"/>
      <color indexed="60"/>
      <name val="宋体"/>
      <family val="3"/>
      <charset val="136"/>
    </font>
    <font>
      <i/>
      <sz val="11"/>
      <color indexed="23"/>
      <name val="宋体"/>
      <family val="3"/>
      <charset val="136"/>
    </font>
    <font>
      <sz val="11"/>
      <color indexed="10"/>
      <name val="宋体"/>
      <family val="3"/>
      <charset val="136"/>
    </font>
    <font>
      <b/>
      <sz val="18"/>
      <color indexed="62"/>
      <name val="宋体"/>
      <family val="3"/>
      <charset val="136"/>
    </font>
    <font>
      <b/>
      <sz val="15"/>
      <color indexed="62"/>
      <name val="宋体"/>
      <family val="3"/>
      <charset val="136"/>
    </font>
    <font>
      <b/>
      <sz val="13"/>
      <color indexed="62"/>
      <name val="宋体"/>
      <family val="3"/>
      <charset val="136"/>
    </font>
    <font>
      <b/>
      <sz val="11"/>
      <color indexed="62"/>
      <name val="宋体"/>
      <family val="3"/>
      <charset val="136"/>
    </font>
    <font>
      <b/>
      <sz val="11"/>
      <color indexed="9"/>
      <name val="宋体"/>
      <family val="3"/>
      <charset val="136"/>
    </font>
    <font>
      <b/>
      <sz val="11"/>
      <color indexed="8"/>
      <name val="宋体"/>
      <family val="3"/>
      <charset val="136"/>
    </font>
    <font>
      <b/>
      <sz val="11"/>
      <color indexed="52"/>
      <name val="宋体"/>
      <family val="3"/>
      <charset val="136"/>
    </font>
    <font>
      <sz val="11"/>
      <color indexed="62"/>
      <name val="宋体"/>
      <family val="3"/>
      <charset val="136"/>
    </font>
    <font>
      <b/>
      <sz val="11"/>
      <color indexed="63"/>
      <name val="宋体"/>
      <family val="3"/>
      <charset val="136"/>
    </font>
    <font>
      <sz val="11"/>
      <color indexed="52"/>
      <name val="宋体"/>
      <family val="3"/>
      <charset val="136"/>
    </font>
    <font>
      <sz val="12"/>
      <color indexed="10"/>
      <name val="微軟正黑體"/>
      <family val="2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4"/>
    </font>
    <font>
      <sz val="12"/>
      <color indexed="8"/>
      <name val="新細明體"/>
      <family val="1"/>
      <charset val="134"/>
    </font>
    <font>
      <u/>
      <sz val="9.85"/>
      <color theme="10"/>
      <name val="宋体"/>
      <family val="3"/>
      <charset val="136"/>
    </font>
    <font>
      <sz val="12"/>
      <color theme="1"/>
      <name val="微軟正黑體"/>
      <family val="2"/>
    </font>
    <font>
      <sz val="10"/>
      <color theme="1"/>
      <name val="微軟正黑體"/>
      <family val="2"/>
    </font>
    <font>
      <sz val="14"/>
      <color theme="1"/>
      <name val="微軟正黑體"/>
      <family val="2"/>
    </font>
    <font>
      <sz val="11"/>
      <color indexed="8"/>
      <name val="新細明體"/>
      <family val="1"/>
      <charset val="134"/>
    </font>
    <font>
      <sz val="11"/>
      <color indexed="8"/>
      <name val="宋体"/>
      <family val="3"/>
      <charset val="136"/>
    </font>
    <font>
      <strike/>
      <sz val="12"/>
      <color rgb="FFFF0000"/>
      <name val="微軟正黑體"/>
      <family val="2"/>
      <charset val="136"/>
    </font>
    <font>
      <sz val="12"/>
      <color theme="1"/>
      <name val="微軟正黑體"/>
      <family val="2"/>
      <charset val="136"/>
    </font>
    <font>
      <strike/>
      <sz val="12"/>
      <color rgb="FFFF0000"/>
      <name val="宋体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9" borderId="1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6" borderId="5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17" borderId="2" applyNumberFormat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</cellStyleXfs>
  <cellXfs count="46">
    <xf numFmtId="0" fontId="0" fillId="0" borderId="0" xfId="0">
      <alignment vertical="center"/>
    </xf>
    <xf numFmtId="0" fontId="24" fillId="0" borderId="0" xfId="0" applyFont="1" applyFill="1">
      <alignment vertical="center"/>
    </xf>
    <xf numFmtId="0" fontId="24" fillId="0" borderId="10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9" fontId="24" fillId="0" borderId="10" xfId="0" applyNumberFormat="1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5" fillId="0" borderId="0" xfId="0" applyFont="1" applyFill="1">
      <alignment vertical="center"/>
    </xf>
    <xf numFmtId="0" fontId="25" fillId="0" borderId="10" xfId="0" applyFont="1" applyFill="1" applyBorder="1" applyAlignment="1">
      <alignment horizontal="left" vertical="center" wrapText="1"/>
    </xf>
    <xf numFmtId="0" fontId="25" fillId="0" borderId="10" xfId="0" applyFont="1" applyFill="1" applyBorder="1">
      <alignment vertical="center"/>
    </xf>
    <xf numFmtId="0" fontId="25" fillId="0" borderId="10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4" fillId="18" borderId="0" xfId="0" applyFont="1" applyFill="1" applyAlignment="1">
      <alignment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176" fontId="24" fillId="0" borderId="10" xfId="0" quotePrefix="1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18" borderId="10" xfId="0" applyFont="1" applyFill="1" applyBorder="1" applyAlignment="1">
      <alignment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30" fillId="18" borderId="10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10" xfId="0" applyFont="1" applyFill="1" applyBorder="1" applyAlignment="1">
      <alignment horizontal="right" vertical="center" wrapText="1"/>
    </xf>
    <xf numFmtId="0" fontId="24" fillId="18" borderId="10" xfId="0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right" vertical="center"/>
    </xf>
    <xf numFmtId="0" fontId="24" fillId="0" borderId="0" xfId="0" applyFont="1" applyFill="1" applyAlignment="1">
      <alignment horizontal="right" vertical="center" wrapText="1"/>
    </xf>
    <xf numFmtId="0" fontId="24" fillId="19" borderId="10" xfId="0" applyFont="1" applyFill="1" applyBorder="1" applyAlignment="1">
      <alignment vertical="center" wrapText="1"/>
    </xf>
    <xf numFmtId="0" fontId="24" fillId="19" borderId="10" xfId="0" applyFont="1" applyFill="1" applyBorder="1" applyAlignment="1">
      <alignment horizontal="right" vertical="center" wrapText="1"/>
    </xf>
    <xf numFmtId="0" fontId="30" fillId="19" borderId="10" xfId="0" applyFont="1" applyFill="1" applyBorder="1" applyAlignment="1">
      <alignment horizontal="left" vertical="center" wrapText="1"/>
    </xf>
    <xf numFmtId="0" fontId="24" fillId="19" borderId="10" xfId="0" applyFont="1" applyFill="1" applyBorder="1" applyAlignment="1">
      <alignment horizontal="center" vertical="center" wrapText="1"/>
    </xf>
    <xf numFmtId="0" fontId="24" fillId="19" borderId="12" xfId="0" applyFont="1" applyFill="1" applyBorder="1" applyAlignment="1">
      <alignment vertical="center" wrapText="1"/>
    </xf>
    <xf numFmtId="0" fontId="24" fillId="19" borderId="0" xfId="0" applyFont="1" applyFill="1" applyAlignment="1">
      <alignment vertical="center" wrapText="1"/>
    </xf>
    <xf numFmtId="0" fontId="24" fillId="19" borderId="10" xfId="0" applyFont="1" applyFill="1" applyBorder="1" applyAlignment="1">
      <alignment horizontal="left" vertical="center" wrapText="1"/>
    </xf>
    <xf numFmtId="0" fontId="0" fillId="18" borderId="13" xfId="0" applyFill="1" applyBorder="1" applyAlignment="1">
      <alignment horizontal="left" vertical="center" wrapText="1"/>
    </xf>
  </cellXfs>
  <cellStyles count="52">
    <cellStyle name="20% - 輔色3 3 3" xfId="48"/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一般" xfId="0" builtinId="0"/>
    <cellStyle name="一般 10 2 2 3 2 2 3 3" xfId="49"/>
    <cellStyle name="一般 2" xfId="19"/>
    <cellStyle name="一般 2 2" xfId="20"/>
    <cellStyle name="一般 2 3" xfId="47"/>
    <cellStyle name="一般 3" xfId="21"/>
    <cellStyle name="一般 35" xfId="50"/>
    <cellStyle name="一般 36" xfId="51"/>
    <cellStyle name="一般 4" xfId="46"/>
    <cellStyle name="注释" xfId="22"/>
    <cellStyle name="差" xfId="23"/>
    <cellStyle name="适中" xfId="24"/>
    <cellStyle name="超連結 2" xfId="25"/>
    <cellStyle name="超連結 3" xfId="26"/>
    <cellStyle name="解释性文本" xfId="27"/>
    <cellStyle name="警告文本" xfId="28"/>
    <cellStyle name="强调文字颜色 1" xfId="29"/>
    <cellStyle name="强调文字颜色 2" xfId="30"/>
    <cellStyle name="强调文字颜色 3" xfId="31"/>
    <cellStyle name="强调文字颜色 4" xfId="32"/>
    <cellStyle name="强调文字颜色 5" xfId="33"/>
    <cellStyle name="强调文字颜色 6" xfId="34"/>
    <cellStyle name="标题" xfId="35"/>
    <cellStyle name="标题 1" xfId="36"/>
    <cellStyle name="标题 2" xfId="37"/>
    <cellStyle name="标题 3" xfId="38"/>
    <cellStyle name="标题 4" xfId="39"/>
    <cellStyle name="检查单元格" xfId="40"/>
    <cellStyle name="汇总" xfId="41"/>
    <cellStyle name="计算" xfId="42"/>
    <cellStyle name="输入" xfId="43"/>
    <cellStyle name="输出" xfId="44"/>
    <cellStyle name="链接单元格" xfId="4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5"/>
  <sheetViews>
    <sheetView tabSelected="1" zoomScale="74" zoomScaleNormal="74" workbookViewId="0">
      <pane ySplit="3" topLeftCell="A4" activePane="bottomLeft" state="frozen"/>
      <selection pane="bottomLeft" activeCell="F15" sqref="F15"/>
    </sheetView>
  </sheetViews>
  <sheetFormatPr defaultRowHeight="15.75"/>
  <cols>
    <col min="1" max="1" width="9" style="1"/>
    <col min="2" max="2" width="7.25" style="1" customWidth="1"/>
    <col min="3" max="3" width="14.375" style="1" customWidth="1"/>
    <col min="4" max="4" width="16.625" style="32" customWidth="1"/>
    <col min="5" max="6" width="9" style="1"/>
    <col min="7" max="7" width="13.75" style="1" customWidth="1"/>
    <col min="8" max="8" width="21" style="1" customWidth="1"/>
    <col min="9" max="9" width="21" style="28" customWidth="1"/>
    <col min="10" max="10" width="9" style="19"/>
    <col min="11" max="11" width="35.125" style="1" customWidth="1"/>
    <col min="12" max="12" width="27.375" style="1" customWidth="1"/>
    <col min="13" max="13" width="93.5" style="1" customWidth="1"/>
    <col min="14" max="16384" width="9" style="1"/>
  </cols>
  <sheetData>
    <row r="1" spans="1:13" s="6" customFormat="1" ht="13.5">
      <c r="A1" s="6" t="s">
        <v>1063</v>
      </c>
      <c r="D1" s="31"/>
      <c r="I1" s="27"/>
      <c r="J1" s="18"/>
    </row>
    <row r="2" spans="1:13" ht="16.5" thickBot="1">
      <c r="A2" s="1" t="s">
        <v>0</v>
      </c>
    </row>
    <row r="3" spans="1:13" s="3" customFormat="1" ht="32.25" thickBot="1">
      <c r="A3" s="2" t="s">
        <v>1</v>
      </c>
      <c r="B3" s="2" t="s">
        <v>3</v>
      </c>
      <c r="C3" s="2" t="s">
        <v>4</v>
      </c>
      <c r="D3" s="33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5" t="s">
        <v>1061</v>
      </c>
      <c r="J3" s="20" t="s">
        <v>2</v>
      </c>
      <c r="K3" s="2" t="s">
        <v>1062</v>
      </c>
      <c r="L3" s="2" t="s">
        <v>9</v>
      </c>
      <c r="M3" s="2" t="s">
        <v>10</v>
      </c>
    </row>
    <row r="4" spans="1:13" s="3" customFormat="1" ht="48" thickBot="1">
      <c r="A4" s="2">
        <v>146</v>
      </c>
      <c r="B4" s="2" t="s">
        <v>11</v>
      </c>
      <c r="C4" s="2">
        <v>0</v>
      </c>
      <c r="D4" s="33">
        <v>402</v>
      </c>
      <c r="E4" s="2"/>
      <c r="F4" s="4">
        <v>0.05</v>
      </c>
      <c r="G4" s="2" t="s">
        <v>1040</v>
      </c>
      <c r="H4" s="2"/>
      <c r="I4" s="5" t="s">
        <v>880</v>
      </c>
      <c r="J4" s="20">
        <f>57-3</f>
        <v>54</v>
      </c>
      <c r="K4" s="2" t="s">
        <v>12</v>
      </c>
      <c r="L4" s="2" t="s">
        <v>13</v>
      </c>
      <c r="M4" s="2" t="s">
        <v>796</v>
      </c>
    </row>
    <row r="5" spans="1:13" s="3" customFormat="1" ht="16.5" thickBot="1">
      <c r="A5" s="2">
        <v>147</v>
      </c>
      <c r="B5" s="2" t="s">
        <v>11</v>
      </c>
      <c r="C5" s="2">
        <v>0</v>
      </c>
      <c r="D5" s="33">
        <v>1206</v>
      </c>
      <c r="E5" s="2"/>
      <c r="F5" s="4">
        <v>0.05</v>
      </c>
      <c r="G5" s="2" t="s">
        <v>1041</v>
      </c>
      <c r="H5" s="2"/>
      <c r="I5" s="5" t="s">
        <v>881</v>
      </c>
      <c r="J5" s="20">
        <v>7</v>
      </c>
      <c r="K5" s="2" t="s">
        <v>15</v>
      </c>
      <c r="L5" s="2" t="s">
        <v>16</v>
      </c>
      <c r="M5" s="2" t="s">
        <v>14</v>
      </c>
    </row>
    <row r="6" spans="1:13" s="3" customFormat="1" ht="16.5" thickBot="1">
      <c r="A6" s="2">
        <v>148</v>
      </c>
      <c r="B6" s="2" t="s">
        <v>11</v>
      </c>
      <c r="C6" s="2">
        <v>1E-3</v>
      </c>
      <c r="D6" s="33" t="s">
        <v>17</v>
      </c>
      <c r="E6" s="2"/>
      <c r="F6" s="2"/>
      <c r="G6" s="2" t="s">
        <v>18</v>
      </c>
      <c r="H6" s="2"/>
      <c r="I6" s="5" t="s">
        <v>21</v>
      </c>
      <c r="J6" s="20">
        <v>1</v>
      </c>
      <c r="K6" s="2" t="s">
        <v>22</v>
      </c>
      <c r="L6" s="2" t="s">
        <v>19</v>
      </c>
      <c r="M6" s="2" t="s">
        <v>20</v>
      </c>
    </row>
    <row r="7" spans="1:13" s="3" customFormat="1" ht="16.5" thickBot="1">
      <c r="A7" s="2">
        <v>149</v>
      </c>
      <c r="B7" s="2" t="s">
        <v>11</v>
      </c>
      <c r="C7" s="2">
        <v>0.33</v>
      </c>
      <c r="D7" s="33">
        <v>402</v>
      </c>
      <c r="E7" s="2"/>
      <c r="F7" s="4">
        <v>0.01</v>
      </c>
      <c r="G7" s="2" t="s">
        <v>1040</v>
      </c>
      <c r="H7" s="2"/>
      <c r="I7" s="5" t="s">
        <v>882</v>
      </c>
      <c r="J7" s="20">
        <v>2</v>
      </c>
      <c r="K7" s="2" t="s">
        <v>24</v>
      </c>
      <c r="L7" s="2" t="s">
        <v>25</v>
      </c>
      <c r="M7" s="2" t="s">
        <v>23</v>
      </c>
    </row>
    <row r="8" spans="1:13" s="3" customFormat="1" ht="16.5" thickBot="1">
      <c r="A8" s="2">
        <v>150</v>
      </c>
      <c r="B8" s="2" t="s">
        <v>11</v>
      </c>
      <c r="C8" s="2">
        <v>5.0999999999999996</v>
      </c>
      <c r="D8" s="33">
        <v>402</v>
      </c>
      <c r="E8" s="2"/>
      <c r="F8" s="4">
        <v>0.05</v>
      </c>
      <c r="G8" s="2" t="s">
        <v>1039</v>
      </c>
      <c r="H8" s="2"/>
      <c r="I8" s="5">
        <v>47060</v>
      </c>
      <c r="J8" s="20">
        <v>4</v>
      </c>
      <c r="K8" s="2" t="s">
        <v>27</v>
      </c>
      <c r="L8" s="2" t="s">
        <v>28</v>
      </c>
      <c r="M8" s="2" t="s">
        <v>26</v>
      </c>
    </row>
    <row r="9" spans="1:13" s="3" customFormat="1" ht="32.25" thickBot="1">
      <c r="A9" s="2">
        <v>151</v>
      </c>
      <c r="B9" s="2" t="s">
        <v>11</v>
      </c>
      <c r="C9" s="2">
        <v>10</v>
      </c>
      <c r="D9" s="33">
        <v>402</v>
      </c>
      <c r="E9" s="2"/>
      <c r="F9" s="4">
        <v>0.05</v>
      </c>
      <c r="G9" s="2" t="s">
        <v>1041</v>
      </c>
      <c r="H9" s="2"/>
      <c r="I9" s="5" t="s">
        <v>883</v>
      </c>
      <c r="J9" s="20">
        <v>24</v>
      </c>
      <c r="K9" s="2" t="s">
        <v>30</v>
      </c>
      <c r="L9" s="2" t="s">
        <v>31</v>
      </c>
      <c r="M9" s="2" t="s">
        <v>29</v>
      </c>
    </row>
    <row r="10" spans="1:13" s="3" customFormat="1" ht="16.5" thickBot="1">
      <c r="A10" s="2">
        <v>152</v>
      </c>
      <c r="B10" s="2" t="s">
        <v>11</v>
      </c>
      <c r="C10" s="2">
        <v>22</v>
      </c>
      <c r="D10" s="33">
        <v>402</v>
      </c>
      <c r="E10" s="2"/>
      <c r="F10" s="4">
        <v>0.05</v>
      </c>
      <c r="G10" s="2" t="s">
        <v>1040</v>
      </c>
      <c r="H10" s="2"/>
      <c r="I10" s="5" t="s">
        <v>884</v>
      </c>
      <c r="J10" s="20">
        <v>1</v>
      </c>
      <c r="K10" s="2" t="s">
        <v>33</v>
      </c>
      <c r="L10" s="2" t="s">
        <v>34</v>
      </c>
      <c r="M10" s="2" t="s">
        <v>32</v>
      </c>
    </row>
    <row r="11" spans="1:13" s="3" customFormat="1" ht="32.25" thickBot="1">
      <c r="A11" s="2">
        <v>153</v>
      </c>
      <c r="B11" s="2" t="s">
        <v>11</v>
      </c>
      <c r="C11" s="2">
        <v>33</v>
      </c>
      <c r="D11" s="33">
        <v>402</v>
      </c>
      <c r="E11" s="2"/>
      <c r="F11" s="4">
        <v>0.05</v>
      </c>
      <c r="G11" s="2" t="s">
        <v>1041</v>
      </c>
      <c r="H11" s="2"/>
      <c r="I11" s="5" t="s">
        <v>885</v>
      </c>
      <c r="J11" s="20">
        <v>31</v>
      </c>
      <c r="K11" s="2" t="s">
        <v>816</v>
      </c>
      <c r="L11" s="2" t="s">
        <v>35</v>
      </c>
      <c r="M11" s="2" t="s">
        <v>797</v>
      </c>
    </row>
    <row r="12" spans="1:13" s="3" customFormat="1" ht="16.5" thickBot="1">
      <c r="A12" s="2">
        <v>154</v>
      </c>
      <c r="B12" s="2" t="s">
        <v>11</v>
      </c>
      <c r="C12" s="2">
        <v>49.9</v>
      </c>
      <c r="D12" s="33">
        <v>402</v>
      </c>
      <c r="E12" s="2"/>
      <c r="F12" s="4">
        <v>0.01</v>
      </c>
      <c r="G12" s="2" t="s">
        <v>1041</v>
      </c>
      <c r="H12" s="2"/>
      <c r="I12" s="5" t="s">
        <v>886</v>
      </c>
      <c r="J12" s="20">
        <v>2</v>
      </c>
      <c r="K12" s="2" t="s">
        <v>37</v>
      </c>
      <c r="L12" s="2" t="s">
        <v>38</v>
      </c>
      <c r="M12" s="2" t="s">
        <v>36</v>
      </c>
    </row>
    <row r="13" spans="1:13" s="3" customFormat="1" ht="16.5" thickBot="1">
      <c r="A13" s="2">
        <v>155</v>
      </c>
      <c r="B13" s="2" t="s">
        <v>11</v>
      </c>
      <c r="C13" s="2">
        <v>51</v>
      </c>
      <c r="D13" s="33">
        <v>402</v>
      </c>
      <c r="E13" s="2"/>
      <c r="F13" s="4">
        <v>0.05</v>
      </c>
      <c r="G13" s="2" t="s">
        <v>1041</v>
      </c>
      <c r="H13" s="2"/>
      <c r="I13" s="5" t="s">
        <v>887</v>
      </c>
      <c r="J13" s="20">
        <v>4</v>
      </c>
      <c r="K13" s="2" t="s">
        <v>40</v>
      </c>
      <c r="L13" s="2" t="s">
        <v>41</v>
      </c>
      <c r="M13" s="2" t="s">
        <v>39</v>
      </c>
    </row>
    <row r="14" spans="1:13" s="3" customFormat="1" ht="16.5" thickBot="1">
      <c r="A14" s="2">
        <v>156</v>
      </c>
      <c r="B14" s="2" t="s">
        <v>11</v>
      </c>
      <c r="C14" s="2">
        <v>60.4</v>
      </c>
      <c r="D14" s="33">
        <v>402</v>
      </c>
      <c r="E14" s="2"/>
      <c r="F14" s="4">
        <v>0.01</v>
      </c>
      <c r="G14" s="2" t="s">
        <v>1041</v>
      </c>
      <c r="H14" s="2"/>
      <c r="I14" s="5" t="s">
        <v>888</v>
      </c>
      <c r="J14" s="20">
        <v>1</v>
      </c>
      <c r="K14" s="2" t="s">
        <v>1026</v>
      </c>
      <c r="L14" s="2" t="s">
        <v>1027</v>
      </c>
      <c r="M14" s="2" t="s">
        <v>758</v>
      </c>
    </row>
    <row r="15" spans="1:13" s="3" customFormat="1" ht="48" thickBot="1">
      <c r="A15" s="2">
        <v>158</v>
      </c>
      <c r="B15" s="2" t="s">
        <v>11</v>
      </c>
      <c r="C15" s="2">
        <v>75</v>
      </c>
      <c r="D15" s="33">
        <v>603</v>
      </c>
      <c r="E15" s="2"/>
      <c r="F15" s="4">
        <v>0.05</v>
      </c>
      <c r="G15" s="2" t="s">
        <v>1041</v>
      </c>
      <c r="H15" s="2"/>
      <c r="I15" s="5" t="s">
        <v>889</v>
      </c>
      <c r="J15" s="20">
        <v>52</v>
      </c>
      <c r="K15" s="2" t="s">
        <v>1028</v>
      </c>
      <c r="L15" s="2" t="s">
        <v>1029</v>
      </c>
      <c r="M15" s="2" t="s">
        <v>42</v>
      </c>
    </row>
    <row r="16" spans="1:13" s="3" customFormat="1" ht="32.25" thickBot="1">
      <c r="A16" s="2">
        <v>159</v>
      </c>
      <c r="B16" s="2" t="s">
        <v>11</v>
      </c>
      <c r="C16" s="2">
        <v>100</v>
      </c>
      <c r="D16" s="33">
        <v>402</v>
      </c>
      <c r="E16" s="2"/>
      <c r="F16" s="4">
        <v>0.05</v>
      </c>
      <c r="G16" s="2" t="s">
        <v>1041</v>
      </c>
      <c r="H16" s="2"/>
      <c r="I16" s="5" t="s">
        <v>890</v>
      </c>
      <c r="J16" s="20">
        <f>22-2</f>
        <v>20</v>
      </c>
      <c r="K16" s="2" t="s">
        <v>43</v>
      </c>
      <c r="L16" s="2" t="s">
        <v>44</v>
      </c>
      <c r="M16" s="2" t="s">
        <v>798</v>
      </c>
    </row>
    <row r="17" spans="1:13" s="3" customFormat="1" ht="16.5" thickBot="1">
      <c r="A17" s="2">
        <v>160</v>
      </c>
      <c r="B17" s="2" t="s">
        <v>11</v>
      </c>
      <c r="C17" s="2">
        <v>100</v>
      </c>
      <c r="D17" s="33">
        <v>1206</v>
      </c>
      <c r="E17" s="2"/>
      <c r="F17" s="4">
        <v>0.05</v>
      </c>
      <c r="G17" s="2" t="s">
        <v>1041</v>
      </c>
      <c r="H17" s="2"/>
      <c r="I17" s="5" t="s">
        <v>891</v>
      </c>
      <c r="J17" s="20">
        <v>1</v>
      </c>
      <c r="K17" s="2" t="s">
        <v>46</v>
      </c>
      <c r="L17" s="2" t="s">
        <v>47</v>
      </c>
      <c r="M17" s="2" t="s">
        <v>45</v>
      </c>
    </row>
    <row r="18" spans="1:13" s="3" customFormat="1" ht="16.5" thickBot="1">
      <c r="A18" s="2">
        <v>161</v>
      </c>
      <c r="B18" s="2" t="s">
        <v>11</v>
      </c>
      <c r="C18" s="2">
        <v>140</v>
      </c>
      <c r="D18" s="33">
        <v>402</v>
      </c>
      <c r="E18" s="2"/>
      <c r="F18" s="4">
        <v>0.01</v>
      </c>
      <c r="G18" s="2" t="s">
        <v>1041</v>
      </c>
      <c r="H18" s="2"/>
      <c r="I18" s="5" t="s">
        <v>892</v>
      </c>
      <c r="J18" s="20">
        <v>1</v>
      </c>
      <c r="K18" s="2" t="s">
        <v>49</v>
      </c>
      <c r="L18" s="2" t="s">
        <v>50</v>
      </c>
      <c r="M18" s="2" t="s">
        <v>48</v>
      </c>
    </row>
    <row r="19" spans="1:13" s="3" customFormat="1" ht="16.5" thickBot="1">
      <c r="A19" s="2">
        <v>162</v>
      </c>
      <c r="B19" s="2" t="s">
        <v>11</v>
      </c>
      <c r="C19" s="2">
        <v>150</v>
      </c>
      <c r="D19" s="33">
        <v>402</v>
      </c>
      <c r="E19" s="2"/>
      <c r="F19" s="4">
        <v>0.05</v>
      </c>
      <c r="G19" s="2" t="s">
        <v>1041</v>
      </c>
      <c r="H19" s="2"/>
      <c r="I19" s="5" t="s">
        <v>893</v>
      </c>
      <c r="J19" s="20">
        <v>6</v>
      </c>
      <c r="K19" s="2" t="s">
        <v>52</v>
      </c>
      <c r="L19" s="2" t="s">
        <v>53</v>
      </c>
      <c r="M19" s="2" t="s">
        <v>51</v>
      </c>
    </row>
    <row r="20" spans="1:13" s="3" customFormat="1" ht="16.5" thickBot="1">
      <c r="A20" s="2">
        <v>163</v>
      </c>
      <c r="B20" s="2" t="s">
        <v>11</v>
      </c>
      <c r="C20" s="2">
        <v>162</v>
      </c>
      <c r="D20" s="33">
        <v>402</v>
      </c>
      <c r="E20" s="2"/>
      <c r="F20" s="4">
        <v>0.01</v>
      </c>
      <c r="G20" s="2" t="s">
        <v>1040</v>
      </c>
      <c r="H20" s="2"/>
      <c r="I20" s="5" t="s">
        <v>894</v>
      </c>
      <c r="J20" s="20">
        <v>2</v>
      </c>
      <c r="K20" s="2" t="s">
        <v>55</v>
      </c>
      <c r="L20" s="2" t="s">
        <v>56</v>
      </c>
      <c r="M20" s="2" t="s">
        <v>54</v>
      </c>
    </row>
    <row r="21" spans="1:13" s="3" customFormat="1" ht="16.5" thickBot="1">
      <c r="A21" s="2">
        <v>164</v>
      </c>
      <c r="B21" s="2" t="s">
        <v>11</v>
      </c>
      <c r="C21" s="2">
        <v>200</v>
      </c>
      <c r="D21" s="33">
        <v>402</v>
      </c>
      <c r="E21" s="2"/>
      <c r="F21" s="4">
        <v>0.01</v>
      </c>
      <c r="G21" s="2" t="s">
        <v>1041</v>
      </c>
      <c r="H21" s="2"/>
      <c r="I21" s="5" t="s">
        <v>895</v>
      </c>
      <c r="J21" s="20">
        <v>2</v>
      </c>
      <c r="K21" s="2" t="s">
        <v>58</v>
      </c>
      <c r="L21" s="2" t="s">
        <v>59</v>
      </c>
      <c r="M21" s="2" t="s">
        <v>57</v>
      </c>
    </row>
    <row r="22" spans="1:13" s="3" customFormat="1" ht="16.5" thickBot="1">
      <c r="A22" s="2">
        <v>166</v>
      </c>
      <c r="B22" s="2" t="s">
        <v>11</v>
      </c>
      <c r="C22" s="2">
        <v>330</v>
      </c>
      <c r="D22" s="33">
        <v>402</v>
      </c>
      <c r="E22" s="2"/>
      <c r="F22" s="4">
        <v>0.05</v>
      </c>
      <c r="G22" s="2" t="s">
        <v>1040</v>
      </c>
      <c r="H22" s="2"/>
      <c r="I22" s="5" t="s">
        <v>896</v>
      </c>
      <c r="J22" s="20">
        <v>4</v>
      </c>
      <c r="K22" s="2" t="s">
        <v>61</v>
      </c>
      <c r="L22" s="2" t="s">
        <v>62</v>
      </c>
      <c r="M22" s="2" t="s">
        <v>60</v>
      </c>
    </row>
    <row r="23" spans="1:13" s="3" customFormat="1" ht="32.25" thickBot="1">
      <c r="A23" s="2">
        <v>167</v>
      </c>
      <c r="B23" s="2" t="s">
        <v>11</v>
      </c>
      <c r="C23" s="2">
        <v>510</v>
      </c>
      <c r="D23" s="33">
        <v>402</v>
      </c>
      <c r="E23" s="2"/>
      <c r="F23" s="4">
        <v>0.05</v>
      </c>
      <c r="G23" s="2" t="s">
        <v>1041</v>
      </c>
      <c r="H23" s="2"/>
      <c r="I23" s="5" t="s">
        <v>897</v>
      </c>
      <c r="J23" s="20">
        <v>29</v>
      </c>
      <c r="K23" s="2" t="s">
        <v>64</v>
      </c>
      <c r="L23" s="2" t="s">
        <v>65</v>
      </c>
      <c r="M23" s="2" t="s">
        <v>63</v>
      </c>
    </row>
    <row r="24" spans="1:13" s="3" customFormat="1" ht="16.5" thickBot="1">
      <c r="A24" s="2">
        <v>168</v>
      </c>
      <c r="B24" s="2" t="s">
        <v>11</v>
      </c>
      <c r="C24" s="2">
        <v>619</v>
      </c>
      <c r="D24" s="33">
        <v>402</v>
      </c>
      <c r="E24" s="2"/>
      <c r="F24" s="4">
        <v>0.01</v>
      </c>
      <c r="G24" s="2" t="s">
        <v>1041</v>
      </c>
      <c r="H24" s="2"/>
      <c r="I24" s="5" t="s">
        <v>898</v>
      </c>
      <c r="J24" s="20">
        <v>2</v>
      </c>
      <c r="K24" s="2" t="s">
        <v>828</v>
      </c>
      <c r="L24" s="2" t="s">
        <v>829</v>
      </c>
      <c r="M24" s="2" t="s">
        <v>66</v>
      </c>
    </row>
    <row r="25" spans="1:13" s="3" customFormat="1" ht="16.5" thickBot="1">
      <c r="A25" s="2">
        <v>169</v>
      </c>
      <c r="B25" s="2" t="s">
        <v>11</v>
      </c>
      <c r="C25" s="2">
        <v>698</v>
      </c>
      <c r="D25" s="33">
        <v>402</v>
      </c>
      <c r="E25" s="2"/>
      <c r="F25" s="4">
        <v>0.01</v>
      </c>
      <c r="G25" s="2" t="s">
        <v>1040</v>
      </c>
      <c r="H25" s="2"/>
      <c r="I25" s="5" t="s">
        <v>899</v>
      </c>
      <c r="J25" s="20">
        <v>3</v>
      </c>
      <c r="K25" s="2" t="s">
        <v>68</v>
      </c>
      <c r="L25" s="2" t="s">
        <v>69</v>
      </c>
      <c r="M25" s="2" t="s">
        <v>67</v>
      </c>
    </row>
    <row r="26" spans="1:13" s="3" customFormat="1" ht="48" thickBot="1">
      <c r="A26" s="2">
        <v>7</v>
      </c>
      <c r="B26" s="2" t="s">
        <v>70</v>
      </c>
      <c r="C26" s="2" t="s">
        <v>71</v>
      </c>
      <c r="D26" s="33">
        <v>402</v>
      </c>
      <c r="E26" s="2" t="s">
        <v>72</v>
      </c>
      <c r="F26" s="2"/>
      <c r="G26" s="2" t="s">
        <v>1040</v>
      </c>
      <c r="H26" s="2"/>
      <c r="I26" s="5" t="s">
        <v>900</v>
      </c>
      <c r="J26" s="20">
        <v>50</v>
      </c>
      <c r="K26" s="2" t="s">
        <v>817</v>
      </c>
      <c r="L26" s="2" t="s">
        <v>818</v>
      </c>
      <c r="M26" s="2" t="s">
        <v>776</v>
      </c>
    </row>
    <row r="27" spans="1:13" s="3" customFormat="1" ht="95.25" thickBot="1">
      <c r="A27" s="2">
        <v>8</v>
      </c>
      <c r="B27" s="2" t="s">
        <v>70</v>
      </c>
      <c r="C27" s="2" t="s">
        <v>73</v>
      </c>
      <c r="D27" s="33">
        <v>201</v>
      </c>
      <c r="E27" s="2" t="s">
        <v>74</v>
      </c>
      <c r="F27" s="2"/>
      <c r="G27" s="2" t="s">
        <v>416</v>
      </c>
      <c r="H27" s="2"/>
      <c r="I27" s="5" t="s">
        <v>901</v>
      </c>
      <c r="J27" s="20">
        <v>89</v>
      </c>
      <c r="K27" s="2" t="s">
        <v>76</v>
      </c>
      <c r="L27" s="2" t="s">
        <v>77</v>
      </c>
      <c r="M27" s="2" t="s">
        <v>75</v>
      </c>
    </row>
    <row r="28" spans="1:13" s="3" customFormat="1" ht="205.5" thickBot="1">
      <c r="A28" s="2">
        <v>9</v>
      </c>
      <c r="B28" s="2" t="s">
        <v>70</v>
      </c>
      <c r="C28" s="2" t="s">
        <v>73</v>
      </c>
      <c r="D28" s="33">
        <v>402</v>
      </c>
      <c r="E28" s="2" t="s">
        <v>78</v>
      </c>
      <c r="F28" s="2"/>
      <c r="G28" s="2" t="s">
        <v>1041</v>
      </c>
      <c r="H28" s="2"/>
      <c r="I28" s="5" t="s">
        <v>902</v>
      </c>
      <c r="J28" s="20">
        <f>387-11</f>
        <v>376</v>
      </c>
      <c r="K28" s="2" t="s">
        <v>79</v>
      </c>
      <c r="L28" s="2" t="s">
        <v>80</v>
      </c>
      <c r="M28" s="2" t="s">
        <v>777</v>
      </c>
    </row>
    <row r="29" spans="1:13" s="3" customFormat="1" ht="32.25" thickBot="1">
      <c r="A29" s="2">
        <v>11</v>
      </c>
      <c r="B29" s="2" t="s">
        <v>70</v>
      </c>
      <c r="C29" s="2" t="s">
        <v>73</v>
      </c>
      <c r="D29" s="33">
        <v>603</v>
      </c>
      <c r="E29" s="2" t="s">
        <v>72</v>
      </c>
      <c r="F29" s="2"/>
      <c r="G29" s="2" t="s">
        <v>416</v>
      </c>
      <c r="H29" s="2"/>
      <c r="I29" s="5" t="s">
        <v>903</v>
      </c>
      <c r="J29" s="20">
        <v>7</v>
      </c>
      <c r="K29" s="2" t="s">
        <v>82</v>
      </c>
      <c r="L29" s="2" t="s">
        <v>83</v>
      </c>
      <c r="M29" s="2" t="s">
        <v>81</v>
      </c>
    </row>
    <row r="30" spans="1:13" s="3" customFormat="1" ht="16.5" thickBot="1">
      <c r="A30" s="2">
        <v>13</v>
      </c>
      <c r="B30" s="2" t="s">
        <v>70</v>
      </c>
      <c r="C30" s="2" t="s">
        <v>84</v>
      </c>
      <c r="D30" s="33">
        <v>603</v>
      </c>
      <c r="E30" s="2" t="s">
        <v>78</v>
      </c>
      <c r="F30" s="2"/>
      <c r="G30" s="2" t="s">
        <v>1041</v>
      </c>
      <c r="H30" s="2"/>
      <c r="I30" s="5">
        <v>15077</v>
      </c>
      <c r="J30" s="20">
        <v>2</v>
      </c>
      <c r="K30" s="2" t="s">
        <v>826</v>
      </c>
      <c r="L30" s="2" t="s">
        <v>827</v>
      </c>
      <c r="M30" s="2" t="s">
        <v>778</v>
      </c>
    </row>
    <row r="31" spans="1:13" s="3" customFormat="1" ht="16.5" thickBot="1">
      <c r="A31" s="2">
        <v>14</v>
      </c>
      <c r="B31" s="2" t="s">
        <v>70</v>
      </c>
      <c r="C31" s="2" t="s">
        <v>85</v>
      </c>
      <c r="D31" s="33">
        <v>603</v>
      </c>
      <c r="E31" s="2" t="s">
        <v>78</v>
      </c>
      <c r="F31" s="2"/>
      <c r="G31" s="2" t="s">
        <v>1041</v>
      </c>
      <c r="H31" s="2"/>
      <c r="I31" s="5" t="s">
        <v>904</v>
      </c>
      <c r="J31" s="20">
        <v>3</v>
      </c>
      <c r="K31" s="2" t="s">
        <v>86</v>
      </c>
      <c r="L31" s="2" t="s">
        <v>87</v>
      </c>
      <c r="M31" s="2" t="s">
        <v>779</v>
      </c>
    </row>
    <row r="32" spans="1:13" s="3" customFormat="1" ht="32.25" thickBot="1">
      <c r="A32" s="2">
        <v>127</v>
      </c>
      <c r="B32" s="2" t="s">
        <v>88</v>
      </c>
      <c r="C32" s="2" t="s">
        <v>89</v>
      </c>
      <c r="D32" s="33" t="s">
        <v>90</v>
      </c>
      <c r="E32" s="2"/>
      <c r="F32" s="2"/>
      <c r="G32" s="2" t="s">
        <v>18</v>
      </c>
      <c r="H32" s="2" t="s">
        <v>91</v>
      </c>
      <c r="I32" s="5" t="s">
        <v>905</v>
      </c>
      <c r="J32" s="20">
        <v>1</v>
      </c>
      <c r="K32" s="2" t="s">
        <v>93</v>
      </c>
      <c r="L32" s="2" t="s">
        <v>91</v>
      </c>
      <c r="M32" s="2" t="s">
        <v>92</v>
      </c>
    </row>
    <row r="33" spans="1:13" s="3" customFormat="1" ht="16.5" thickBot="1">
      <c r="A33" s="2">
        <v>161</v>
      </c>
      <c r="B33" s="2" t="s">
        <v>11</v>
      </c>
      <c r="C33" s="2" t="s">
        <v>94</v>
      </c>
      <c r="D33" s="33">
        <v>402</v>
      </c>
      <c r="E33" s="2"/>
      <c r="F33" s="4">
        <v>0.05</v>
      </c>
      <c r="G33" s="2" t="s">
        <v>1040</v>
      </c>
      <c r="H33" s="2"/>
      <c r="I33" s="5" t="s">
        <v>868</v>
      </c>
      <c r="J33" s="20">
        <v>1</v>
      </c>
      <c r="K33" s="2" t="s">
        <v>869</v>
      </c>
      <c r="L33" s="2" t="s">
        <v>870</v>
      </c>
      <c r="M33" s="2" t="s">
        <v>95</v>
      </c>
    </row>
    <row r="34" spans="1:13" s="3" customFormat="1" ht="16.5" thickBot="1">
      <c r="A34" s="2">
        <v>170</v>
      </c>
      <c r="B34" s="2" t="s">
        <v>11</v>
      </c>
      <c r="C34" s="2" t="s">
        <v>96</v>
      </c>
      <c r="D34" s="33">
        <v>402</v>
      </c>
      <c r="E34" s="2"/>
      <c r="F34" s="4">
        <v>0.01</v>
      </c>
      <c r="G34" s="2" t="s">
        <v>1042</v>
      </c>
      <c r="H34" s="2"/>
      <c r="I34" s="5" t="s">
        <v>906</v>
      </c>
      <c r="J34" s="21" t="s">
        <v>800</v>
      </c>
      <c r="K34" s="2" t="s">
        <v>97</v>
      </c>
      <c r="L34" s="2" t="s">
        <v>98</v>
      </c>
      <c r="M34" s="2" t="s">
        <v>799</v>
      </c>
    </row>
    <row r="35" spans="1:13" s="3" customFormat="1" ht="16.5" thickBot="1">
      <c r="A35" s="2">
        <v>171</v>
      </c>
      <c r="B35" s="2" t="s">
        <v>11</v>
      </c>
      <c r="C35" s="2" t="s">
        <v>99</v>
      </c>
      <c r="D35" s="33">
        <v>402</v>
      </c>
      <c r="E35" s="2"/>
      <c r="F35" s="4">
        <v>0.01</v>
      </c>
      <c r="G35" s="2" t="s">
        <v>1041</v>
      </c>
      <c r="H35" s="2"/>
      <c r="I35" s="5" t="s">
        <v>907</v>
      </c>
      <c r="J35" s="20">
        <v>1</v>
      </c>
      <c r="K35" s="2" t="s">
        <v>101</v>
      </c>
      <c r="L35" s="2" t="s">
        <v>102</v>
      </c>
      <c r="M35" s="2" t="s">
        <v>100</v>
      </c>
    </row>
    <row r="36" spans="1:13" s="3" customFormat="1" ht="32.25" thickBot="1">
      <c r="A36" s="2">
        <v>15</v>
      </c>
      <c r="B36" s="2" t="s">
        <v>70</v>
      </c>
      <c r="C36" s="2" t="s">
        <v>103</v>
      </c>
      <c r="D36" s="33">
        <v>402</v>
      </c>
      <c r="E36" s="2" t="s">
        <v>104</v>
      </c>
      <c r="F36" s="2"/>
      <c r="G36" s="2" t="s">
        <v>416</v>
      </c>
      <c r="H36" s="2"/>
      <c r="I36" s="5" t="s">
        <v>908</v>
      </c>
      <c r="J36" s="20">
        <v>6</v>
      </c>
      <c r="K36" s="2" t="s">
        <v>105</v>
      </c>
      <c r="L36" s="2" t="s">
        <v>106</v>
      </c>
      <c r="M36" s="2" t="s">
        <v>780</v>
      </c>
    </row>
    <row r="37" spans="1:13" s="3" customFormat="1" ht="16.5" thickBot="1">
      <c r="A37" s="2">
        <v>16</v>
      </c>
      <c r="B37" s="2" t="s">
        <v>70</v>
      </c>
      <c r="C37" s="2" t="s">
        <v>103</v>
      </c>
      <c r="D37" s="33">
        <v>1206</v>
      </c>
      <c r="E37" s="2" t="s">
        <v>107</v>
      </c>
      <c r="F37" s="2"/>
      <c r="G37" s="2" t="s">
        <v>1043</v>
      </c>
      <c r="H37" s="2"/>
      <c r="I37" s="5" t="s">
        <v>909</v>
      </c>
      <c r="J37" s="20">
        <f>20-5</f>
        <v>15</v>
      </c>
      <c r="K37" s="2" t="s">
        <v>108</v>
      </c>
      <c r="L37" s="2" t="s">
        <v>109</v>
      </c>
      <c r="M37" s="2" t="s">
        <v>821</v>
      </c>
    </row>
    <row r="38" spans="1:13" s="3" customFormat="1" ht="16.5" thickBot="1">
      <c r="A38" s="2">
        <v>173</v>
      </c>
      <c r="B38" s="2" t="s">
        <v>11</v>
      </c>
      <c r="C38" s="2" t="s">
        <v>110</v>
      </c>
      <c r="D38" s="33">
        <v>402</v>
      </c>
      <c r="E38" s="2"/>
      <c r="F38" s="4">
        <v>0.05</v>
      </c>
      <c r="G38" s="2" t="s">
        <v>1041</v>
      </c>
      <c r="H38" s="2"/>
      <c r="I38" s="5" t="s">
        <v>910</v>
      </c>
      <c r="J38" s="20">
        <v>5</v>
      </c>
      <c r="K38" s="2" t="s">
        <v>112</v>
      </c>
      <c r="L38" s="2" t="s">
        <v>113</v>
      </c>
      <c r="M38" s="2" t="s">
        <v>111</v>
      </c>
    </row>
    <row r="39" spans="1:13" s="3" customFormat="1" ht="32.25" thickBot="1">
      <c r="A39" s="2">
        <v>142</v>
      </c>
      <c r="B39" s="2" t="s">
        <v>114</v>
      </c>
      <c r="C39" s="2" t="s">
        <v>115</v>
      </c>
      <c r="D39" s="33" t="s">
        <v>116</v>
      </c>
      <c r="E39" s="2"/>
      <c r="F39" s="2"/>
      <c r="G39" s="2" t="s">
        <v>18</v>
      </c>
      <c r="H39" s="2" t="s">
        <v>117</v>
      </c>
      <c r="I39" s="5">
        <v>23034</v>
      </c>
      <c r="J39" s="20">
        <v>1</v>
      </c>
      <c r="K39" s="2" t="s">
        <v>119</v>
      </c>
      <c r="L39" s="2"/>
      <c r="M39" s="2" t="s">
        <v>118</v>
      </c>
    </row>
    <row r="40" spans="1:13" s="3" customFormat="1" ht="16.5" thickBot="1">
      <c r="A40" s="2">
        <v>17</v>
      </c>
      <c r="B40" s="2" t="s">
        <v>70</v>
      </c>
      <c r="C40" s="2" t="s">
        <v>120</v>
      </c>
      <c r="D40" s="33">
        <v>402</v>
      </c>
      <c r="E40" s="2" t="s">
        <v>104</v>
      </c>
      <c r="F40" s="2"/>
      <c r="G40" s="2" t="s">
        <v>1040</v>
      </c>
      <c r="H40" s="2"/>
      <c r="I40" s="5" t="s">
        <v>911</v>
      </c>
      <c r="J40" s="20">
        <v>8</v>
      </c>
      <c r="K40" s="2" t="s">
        <v>122</v>
      </c>
      <c r="L40" s="2" t="s">
        <v>843</v>
      </c>
      <c r="M40" s="2" t="s">
        <v>121</v>
      </c>
    </row>
    <row r="41" spans="1:13" s="3" customFormat="1" ht="16.5" thickBot="1">
      <c r="A41" s="2">
        <v>19</v>
      </c>
      <c r="B41" s="2" t="s">
        <v>70</v>
      </c>
      <c r="C41" s="2" t="s">
        <v>123</v>
      </c>
      <c r="D41" s="33">
        <v>7343</v>
      </c>
      <c r="E41" s="2" t="s">
        <v>124</v>
      </c>
      <c r="F41" s="2"/>
      <c r="G41" s="2" t="s">
        <v>1044</v>
      </c>
      <c r="H41" s="2"/>
      <c r="I41" s="5">
        <v>15074</v>
      </c>
      <c r="J41" s="20">
        <v>2</v>
      </c>
      <c r="K41" s="2" t="s">
        <v>126</v>
      </c>
      <c r="L41" s="2" t="s">
        <v>127</v>
      </c>
      <c r="M41" s="2" t="s">
        <v>125</v>
      </c>
    </row>
    <row r="42" spans="1:13" s="3" customFormat="1" ht="16.5" thickBot="1">
      <c r="A42" s="2">
        <v>20</v>
      </c>
      <c r="B42" s="2" t="s">
        <v>70</v>
      </c>
      <c r="C42" s="2" t="s">
        <v>123</v>
      </c>
      <c r="D42" s="33" t="s">
        <v>128</v>
      </c>
      <c r="E42" s="2" t="s">
        <v>72</v>
      </c>
      <c r="F42" s="2"/>
      <c r="G42" s="2" t="s">
        <v>1045</v>
      </c>
      <c r="H42" s="2"/>
      <c r="I42" s="5" t="s">
        <v>912</v>
      </c>
      <c r="J42" s="20">
        <v>2</v>
      </c>
      <c r="K42" s="2" t="s">
        <v>130</v>
      </c>
      <c r="L42" s="2" t="s">
        <v>131</v>
      </c>
      <c r="M42" s="2" t="s">
        <v>129</v>
      </c>
    </row>
    <row r="43" spans="1:13" s="3" customFormat="1" ht="63.75" thickBot="1">
      <c r="A43" s="2">
        <v>175</v>
      </c>
      <c r="B43" s="2" t="s">
        <v>11</v>
      </c>
      <c r="C43" s="2" t="s">
        <v>132</v>
      </c>
      <c r="D43" s="33">
        <v>402</v>
      </c>
      <c r="E43" s="2"/>
      <c r="F43" s="4">
        <v>0.05</v>
      </c>
      <c r="G43" s="2" t="s">
        <v>1041</v>
      </c>
      <c r="H43" s="2"/>
      <c r="I43" s="5" t="s">
        <v>913</v>
      </c>
      <c r="J43" s="20">
        <v>70</v>
      </c>
      <c r="K43" s="2" t="s">
        <v>133</v>
      </c>
      <c r="L43" s="2" t="s">
        <v>134</v>
      </c>
      <c r="M43" s="2" t="s">
        <v>850</v>
      </c>
    </row>
    <row r="44" spans="1:13" s="3" customFormat="1" ht="32.25" thickBot="1">
      <c r="A44" s="2">
        <v>176</v>
      </c>
      <c r="B44" s="2" t="s">
        <v>11</v>
      </c>
      <c r="C44" s="2" t="s">
        <v>132</v>
      </c>
      <c r="D44" s="33">
        <v>402</v>
      </c>
      <c r="E44" s="2"/>
      <c r="F44" s="4">
        <v>0.01</v>
      </c>
      <c r="G44" s="2" t="s">
        <v>1041</v>
      </c>
      <c r="H44" s="2"/>
      <c r="I44" s="5" t="s">
        <v>914</v>
      </c>
      <c r="J44" s="20">
        <f>25-6</f>
        <v>19</v>
      </c>
      <c r="K44" s="2" t="s">
        <v>135</v>
      </c>
      <c r="L44" s="2" t="s">
        <v>136</v>
      </c>
      <c r="M44" s="2" t="s">
        <v>801</v>
      </c>
    </row>
    <row r="45" spans="1:13" s="3" customFormat="1" ht="48" thickBot="1">
      <c r="A45" s="2">
        <v>21</v>
      </c>
      <c r="B45" s="2" t="s">
        <v>70</v>
      </c>
      <c r="C45" s="2" t="s">
        <v>137</v>
      </c>
      <c r="D45" s="33">
        <v>603</v>
      </c>
      <c r="E45" s="2" t="s">
        <v>74</v>
      </c>
      <c r="F45" s="2"/>
      <c r="G45" s="2" t="s">
        <v>1046</v>
      </c>
      <c r="H45" s="2"/>
      <c r="I45" s="5" t="s">
        <v>915</v>
      </c>
      <c r="J45" s="20">
        <v>39</v>
      </c>
      <c r="K45" s="2" t="s">
        <v>139</v>
      </c>
      <c r="L45" s="2" t="s">
        <v>849</v>
      </c>
      <c r="M45" s="2" t="s">
        <v>138</v>
      </c>
    </row>
    <row r="46" spans="1:13" s="3" customFormat="1" ht="16.5" thickBot="1">
      <c r="A46" s="2">
        <v>22</v>
      </c>
      <c r="B46" s="2" t="s">
        <v>70</v>
      </c>
      <c r="C46" s="2" t="s">
        <v>137</v>
      </c>
      <c r="D46" s="33">
        <v>805</v>
      </c>
      <c r="E46" s="2" t="s">
        <v>78</v>
      </c>
      <c r="F46" s="2"/>
      <c r="G46" s="2" t="s">
        <v>1041</v>
      </c>
      <c r="H46" s="2"/>
      <c r="I46" s="5" t="s">
        <v>916</v>
      </c>
      <c r="J46" s="20">
        <v>5</v>
      </c>
      <c r="K46" s="2" t="s">
        <v>141</v>
      </c>
      <c r="L46" s="2" t="s">
        <v>142</v>
      </c>
      <c r="M46" s="2" t="s">
        <v>140</v>
      </c>
    </row>
    <row r="47" spans="1:13" s="3" customFormat="1" ht="16.5" thickBot="1">
      <c r="A47" s="2">
        <v>24</v>
      </c>
      <c r="B47" s="2" t="s">
        <v>70</v>
      </c>
      <c r="C47" s="2" t="s">
        <v>137</v>
      </c>
      <c r="D47" s="33">
        <v>1206</v>
      </c>
      <c r="E47" s="2" t="s">
        <v>72</v>
      </c>
      <c r="F47" s="2"/>
      <c r="G47" s="2" t="s">
        <v>1041</v>
      </c>
      <c r="H47" s="2"/>
      <c r="I47" s="5" t="s">
        <v>917</v>
      </c>
      <c r="J47" s="20">
        <v>12</v>
      </c>
      <c r="K47" s="2" t="s">
        <v>824</v>
      </c>
      <c r="L47" s="2" t="s">
        <v>825</v>
      </c>
      <c r="M47" s="2" t="s">
        <v>143</v>
      </c>
    </row>
    <row r="48" spans="1:13" s="3" customFormat="1" ht="32.25" thickBot="1">
      <c r="A48" s="2">
        <v>128</v>
      </c>
      <c r="B48" s="2" t="s">
        <v>88</v>
      </c>
      <c r="C48" s="2" t="s">
        <v>144</v>
      </c>
      <c r="D48" s="33">
        <v>806</v>
      </c>
      <c r="E48" s="2"/>
      <c r="F48" s="2"/>
      <c r="G48" s="2" t="s">
        <v>145</v>
      </c>
      <c r="H48" s="2" t="s">
        <v>146</v>
      </c>
      <c r="I48" s="5" t="s">
        <v>918</v>
      </c>
      <c r="J48" s="20">
        <v>1</v>
      </c>
      <c r="K48" s="2" t="s">
        <v>148</v>
      </c>
      <c r="L48" s="2" t="s">
        <v>146</v>
      </c>
      <c r="M48" s="2" t="s">
        <v>147</v>
      </c>
    </row>
    <row r="49" spans="1:13" s="3" customFormat="1" ht="16.5" thickBot="1">
      <c r="A49" s="2">
        <v>177</v>
      </c>
      <c r="B49" s="2" t="s">
        <v>11</v>
      </c>
      <c r="C49" s="2" t="s">
        <v>149</v>
      </c>
      <c r="D49" s="33">
        <v>402</v>
      </c>
      <c r="E49" s="2"/>
      <c r="F49" s="4">
        <v>0.01</v>
      </c>
      <c r="G49" s="2" t="s">
        <v>1041</v>
      </c>
      <c r="H49" s="2"/>
      <c r="I49" s="5" t="s">
        <v>919</v>
      </c>
      <c r="J49" s="20">
        <v>3</v>
      </c>
      <c r="K49" s="2" t="s">
        <v>151</v>
      </c>
      <c r="L49" s="2" t="s">
        <v>152</v>
      </c>
      <c r="M49" s="2" t="s">
        <v>150</v>
      </c>
    </row>
    <row r="50" spans="1:13" s="3" customFormat="1" ht="16.5" thickBot="1">
      <c r="A50" s="2">
        <v>178</v>
      </c>
      <c r="B50" s="2" t="s">
        <v>11</v>
      </c>
      <c r="C50" s="2" t="s">
        <v>153</v>
      </c>
      <c r="D50" s="33">
        <v>402</v>
      </c>
      <c r="E50" s="2"/>
      <c r="F50" s="4">
        <v>0.01</v>
      </c>
      <c r="G50" s="2" t="s">
        <v>1042</v>
      </c>
      <c r="H50" s="2"/>
      <c r="I50" s="5" t="s">
        <v>920</v>
      </c>
      <c r="J50" s="20">
        <v>2</v>
      </c>
      <c r="K50" s="2" t="s">
        <v>155</v>
      </c>
      <c r="L50" s="2" t="s">
        <v>156</v>
      </c>
      <c r="M50" s="2" t="s">
        <v>154</v>
      </c>
    </row>
    <row r="51" spans="1:13" s="3" customFormat="1" ht="16.5" thickBot="1">
      <c r="A51" s="2">
        <v>180</v>
      </c>
      <c r="B51" s="2" t="s">
        <v>11</v>
      </c>
      <c r="C51" s="2" t="s">
        <v>157</v>
      </c>
      <c r="D51" s="33">
        <v>402</v>
      </c>
      <c r="E51" s="2"/>
      <c r="F51" s="4">
        <v>0.01</v>
      </c>
      <c r="G51" s="2" t="s">
        <v>1041</v>
      </c>
      <c r="H51" s="2"/>
      <c r="I51" s="5" t="s">
        <v>921</v>
      </c>
      <c r="J51" s="20">
        <f>2-1</f>
        <v>1</v>
      </c>
      <c r="K51" s="2" t="s">
        <v>158</v>
      </c>
      <c r="L51" s="2" t="s">
        <v>159</v>
      </c>
      <c r="M51" s="2" t="s">
        <v>802</v>
      </c>
    </row>
    <row r="52" spans="1:13" s="3" customFormat="1" ht="16.5" thickBot="1">
      <c r="A52" s="2">
        <v>25</v>
      </c>
      <c r="B52" s="2" t="s">
        <v>70</v>
      </c>
      <c r="C52" s="2" t="s">
        <v>160</v>
      </c>
      <c r="D52" s="33">
        <v>201</v>
      </c>
      <c r="E52" s="2" t="s">
        <v>72</v>
      </c>
      <c r="F52" s="2"/>
      <c r="G52" s="2" t="s">
        <v>416</v>
      </c>
      <c r="H52" s="2"/>
      <c r="I52" s="5" t="s">
        <v>922</v>
      </c>
      <c r="J52" s="20">
        <f>15-2</f>
        <v>13</v>
      </c>
      <c r="K52" s="2" t="s">
        <v>873</v>
      </c>
      <c r="L52" s="2" t="s">
        <v>819</v>
      </c>
      <c r="M52" s="2" t="s">
        <v>781</v>
      </c>
    </row>
    <row r="53" spans="1:13" s="3" customFormat="1" ht="16.5" thickBot="1">
      <c r="A53" s="2">
        <v>26</v>
      </c>
      <c r="B53" s="2" t="s">
        <v>70</v>
      </c>
      <c r="C53" s="2" t="s">
        <v>160</v>
      </c>
      <c r="D53" s="33">
        <v>402</v>
      </c>
      <c r="E53" s="2" t="s">
        <v>104</v>
      </c>
      <c r="F53" s="2"/>
      <c r="G53" s="2" t="s">
        <v>1046</v>
      </c>
      <c r="H53" s="2"/>
      <c r="I53" s="5" t="s">
        <v>923</v>
      </c>
      <c r="J53" s="20">
        <v>1</v>
      </c>
      <c r="K53" s="2" t="s">
        <v>162</v>
      </c>
      <c r="L53" s="2" t="s">
        <v>773</v>
      </c>
      <c r="M53" s="2" t="s">
        <v>161</v>
      </c>
    </row>
    <row r="54" spans="1:13" s="3" customFormat="1" ht="16.5" thickBot="1">
      <c r="A54" s="2">
        <v>181</v>
      </c>
      <c r="B54" s="2" t="s">
        <v>11</v>
      </c>
      <c r="C54" s="2" t="s">
        <v>163</v>
      </c>
      <c r="D54" s="33">
        <v>402</v>
      </c>
      <c r="E54" s="2"/>
      <c r="F54" s="4">
        <v>0.01</v>
      </c>
      <c r="G54" s="2" t="s">
        <v>1041</v>
      </c>
      <c r="H54" s="2"/>
      <c r="I54" s="5" t="s">
        <v>924</v>
      </c>
      <c r="J54" s="20">
        <f>2-1</f>
        <v>1</v>
      </c>
      <c r="K54" s="2" t="s">
        <v>164</v>
      </c>
      <c r="L54" s="2" t="s">
        <v>165</v>
      </c>
      <c r="M54" s="2" t="s">
        <v>803</v>
      </c>
    </row>
    <row r="55" spans="1:13" s="3" customFormat="1" ht="16.5" thickBot="1">
      <c r="A55" s="2">
        <v>182</v>
      </c>
      <c r="B55" s="2" t="s">
        <v>11</v>
      </c>
      <c r="C55" s="2" t="s">
        <v>166</v>
      </c>
      <c r="D55" s="33">
        <v>402</v>
      </c>
      <c r="E55" s="2"/>
      <c r="F55" s="4">
        <v>0.05</v>
      </c>
      <c r="G55" s="2" t="s">
        <v>1041</v>
      </c>
      <c r="H55" s="2"/>
      <c r="I55" s="5" t="s">
        <v>168</v>
      </c>
      <c r="J55" s="20">
        <v>1</v>
      </c>
      <c r="K55" s="2" t="s">
        <v>169</v>
      </c>
      <c r="L55" s="2" t="s">
        <v>170</v>
      </c>
      <c r="M55" s="2" t="s">
        <v>167</v>
      </c>
    </row>
    <row r="56" spans="1:13" s="3" customFormat="1" ht="16.5" thickBot="1">
      <c r="A56" s="2">
        <v>183</v>
      </c>
      <c r="B56" s="2" t="s">
        <v>11</v>
      </c>
      <c r="C56" s="2" t="s">
        <v>171</v>
      </c>
      <c r="D56" s="33">
        <v>402</v>
      </c>
      <c r="E56" s="2"/>
      <c r="F56" s="4">
        <v>0.01</v>
      </c>
      <c r="G56" s="2" t="s">
        <v>1041</v>
      </c>
      <c r="H56" s="2"/>
      <c r="I56" s="5" t="s">
        <v>925</v>
      </c>
      <c r="J56" s="20">
        <v>2</v>
      </c>
      <c r="K56" s="2" t="s">
        <v>173</v>
      </c>
      <c r="L56" s="2" t="s">
        <v>174</v>
      </c>
      <c r="M56" s="2" t="s">
        <v>172</v>
      </c>
    </row>
    <row r="57" spans="1:13" s="3" customFormat="1" ht="16.5" thickBot="1">
      <c r="A57" s="2">
        <v>184</v>
      </c>
      <c r="B57" s="2" t="s">
        <v>11</v>
      </c>
      <c r="C57" s="2" t="s">
        <v>175</v>
      </c>
      <c r="D57" s="33">
        <v>402</v>
      </c>
      <c r="E57" s="2"/>
      <c r="F57" s="4">
        <v>0.01</v>
      </c>
      <c r="G57" s="2" t="s">
        <v>1042</v>
      </c>
      <c r="H57" s="2"/>
      <c r="I57" s="5" t="s">
        <v>926</v>
      </c>
      <c r="J57" s="20">
        <v>1</v>
      </c>
      <c r="K57" s="7" t="s">
        <v>177</v>
      </c>
      <c r="L57" s="7" t="s">
        <v>830</v>
      </c>
      <c r="M57" s="2" t="s">
        <v>176</v>
      </c>
    </row>
    <row r="58" spans="1:13" s="3" customFormat="1" ht="48" thickBot="1">
      <c r="A58" s="2">
        <v>185</v>
      </c>
      <c r="B58" s="2" t="s">
        <v>11</v>
      </c>
      <c r="C58" s="2" t="s">
        <v>178</v>
      </c>
      <c r="D58" s="33">
        <v>402</v>
      </c>
      <c r="E58" s="2"/>
      <c r="F58" s="4">
        <v>0.05</v>
      </c>
      <c r="G58" s="2" t="s">
        <v>1041</v>
      </c>
      <c r="H58" s="2"/>
      <c r="I58" s="5" t="s">
        <v>927</v>
      </c>
      <c r="J58" s="20">
        <f>43-1</f>
        <v>42</v>
      </c>
      <c r="K58" s="2" t="s">
        <v>179</v>
      </c>
      <c r="L58" s="2" t="s">
        <v>180</v>
      </c>
      <c r="M58" s="2" t="s">
        <v>804</v>
      </c>
    </row>
    <row r="59" spans="1:13" s="3" customFormat="1" ht="16.5" thickBot="1">
      <c r="A59" s="2">
        <v>186</v>
      </c>
      <c r="B59" s="2" t="s">
        <v>11</v>
      </c>
      <c r="C59" s="2" t="s">
        <v>178</v>
      </c>
      <c r="D59" s="33">
        <v>402</v>
      </c>
      <c r="E59" s="2"/>
      <c r="F59" s="4">
        <v>0.01</v>
      </c>
      <c r="G59" s="2" t="s">
        <v>1040</v>
      </c>
      <c r="H59" s="2"/>
      <c r="I59" s="5" t="s">
        <v>928</v>
      </c>
      <c r="J59" s="20">
        <v>2</v>
      </c>
      <c r="K59" s="2" t="s">
        <v>182</v>
      </c>
      <c r="L59" s="2" t="s">
        <v>183</v>
      </c>
      <c r="M59" s="2" t="s">
        <v>181</v>
      </c>
    </row>
    <row r="60" spans="1:13" s="3" customFormat="1" ht="48" thickBot="1">
      <c r="A60" s="2">
        <v>28</v>
      </c>
      <c r="B60" s="2" t="s">
        <v>70</v>
      </c>
      <c r="C60" s="2" t="s">
        <v>184</v>
      </c>
      <c r="D60" s="33">
        <v>402</v>
      </c>
      <c r="E60" s="2" t="s">
        <v>74</v>
      </c>
      <c r="F60" s="2"/>
      <c r="G60" s="2" t="s">
        <v>416</v>
      </c>
      <c r="H60" s="2"/>
      <c r="I60" s="5" t="s">
        <v>929</v>
      </c>
      <c r="J60" s="20">
        <f>48-11</f>
        <v>37</v>
      </c>
      <c r="K60" s="2" t="s">
        <v>820</v>
      </c>
      <c r="L60" s="2" t="s">
        <v>846</v>
      </c>
      <c r="M60" s="2" t="s">
        <v>782</v>
      </c>
    </row>
    <row r="61" spans="1:13" s="3" customFormat="1" ht="16.5" thickBot="1">
      <c r="A61" s="2">
        <v>29</v>
      </c>
      <c r="B61" s="2" t="s">
        <v>70</v>
      </c>
      <c r="C61" s="2" t="s">
        <v>184</v>
      </c>
      <c r="D61" s="33">
        <v>603</v>
      </c>
      <c r="E61" s="2" t="s">
        <v>78</v>
      </c>
      <c r="F61" s="2"/>
      <c r="G61" s="2" t="s">
        <v>1041</v>
      </c>
      <c r="H61" s="2"/>
      <c r="I61" s="5" t="s">
        <v>930</v>
      </c>
      <c r="J61" s="20">
        <f>23-7</f>
        <v>16</v>
      </c>
      <c r="K61" s="2" t="s">
        <v>841</v>
      </c>
      <c r="L61" s="2" t="s">
        <v>842</v>
      </c>
      <c r="M61" s="2" t="s">
        <v>783</v>
      </c>
    </row>
    <row r="62" spans="1:13" s="3" customFormat="1" ht="16.5" thickBot="1">
      <c r="A62" s="2">
        <v>188</v>
      </c>
      <c r="B62" s="2" t="s">
        <v>11</v>
      </c>
      <c r="C62" s="2" t="s">
        <v>185</v>
      </c>
      <c r="D62" s="33">
        <v>402</v>
      </c>
      <c r="E62" s="2"/>
      <c r="F62" s="4">
        <v>0.01</v>
      </c>
      <c r="G62" s="2" t="s">
        <v>1042</v>
      </c>
      <c r="H62" s="2"/>
      <c r="I62" s="5" t="s">
        <v>931</v>
      </c>
      <c r="J62" s="20">
        <v>1</v>
      </c>
      <c r="K62" s="2" t="s">
        <v>187</v>
      </c>
      <c r="L62" s="2" t="s">
        <v>188</v>
      </c>
      <c r="M62" s="2" t="s">
        <v>186</v>
      </c>
    </row>
    <row r="63" spans="1:13" s="3" customFormat="1" ht="16.5" thickBot="1">
      <c r="A63" s="2">
        <v>189</v>
      </c>
      <c r="B63" s="2" t="s">
        <v>11</v>
      </c>
      <c r="C63" s="2" t="s">
        <v>189</v>
      </c>
      <c r="D63" s="33">
        <v>402</v>
      </c>
      <c r="E63" s="2"/>
      <c r="F63" s="4">
        <v>0.01</v>
      </c>
      <c r="G63" s="2" t="s">
        <v>1041</v>
      </c>
      <c r="H63" s="2"/>
      <c r="I63" s="5" t="s">
        <v>191</v>
      </c>
      <c r="J63" s="20">
        <v>1</v>
      </c>
      <c r="K63" s="2" t="s">
        <v>192</v>
      </c>
      <c r="L63" s="2" t="s">
        <v>193</v>
      </c>
      <c r="M63" s="2" t="s">
        <v>190</v>
      </c>
    </row>
    <row r="64" spans="1:13" s="3" customFormat="1" ht="16.5" thickBot="1">
      <c r="A64" s="2">
        <v>31</v>
      </c>
      <c r="B64" s="2" t="s">
        <v>70</v>
      </c>
      <c r="C64" s="2" t="s">
        <v>194</v>
      </c>
      <c r="D64" s="33">
        <v>402</v>
      </c>
      <c r="E64" s="2" t="s">
        <v>195</v>
      </c>
      <c r="F64" s="2"/>
      <c r="G64" s="2" t="s">
        <v>1044</v>
      </c>
      <c r="H64" s="2"/>
      <c r="I64" s="5" t="s">
        <v>932</v>
      </c>
      <c r="J64" s="20">
        <v>10</v>
      </c>
      <c r="K64" s="2" t="s">
        <v>197</v>
      </c>
      <c r="L64" s="2" t="s">
        <v>848</v>
      </c>
      <c r="M64" s="2" t="s">
        <v>196</v>
      </c>
    </row>
    <row r="65" spans="1:13" s="3" customFormat="1" ht="32.25" thickBot="1">
      <c r="A65" s="2">
        <v>129</v>
      </c>
      <c r="B65" s="2" t="s">
        <v>88</v>
      </c>
      <c r="C65" s="2" t="s">
        <v>198</v>
      </c>
      <c r="D65" s="33" t="s">
        <v>199</v>
      </c>
      <c r="E65" s="2"/>
      <c r="F65" s="2"/>
      <c r="G65" s="2" t="s">
        <v>18</v>
      </c>
      <c r="H65" s="2" t="s">
        <v>200</v>
      </c>
      <c r="I65" s="5" t="s">
        <v>933</v>
      </c>
      <c r="J65" s="20">
        <f>5-2</f>
        <v>3</v>
      </c>
      <c r="K65" s="2" t="s">
        <v>201</v>
      </c>
      <c r="L65" s="2" t="s">
        <v>202</v>
      </c>
      <c r="M65" s="2" t="s">
        <v>793</v>
      </c>
    </row>
    <row r="66" spans="1:13" s="3" customFormat="1" ht="16.5" thickBot="1">
      <c r="A66" s="2">
        <v>130</v>
      </c>
      <c r="B66" s="2" t="s">
        <v>88</v>
      </c>
      <c r="C66" s="2" t="s">
        <v>198</v>
      </c>
      <c r="D66" s="33" t="s">
        <v>203</v>
      </c>
      <c r="E66" s="2"/>
      <c r="F66" s="2"/>
      <c r="G66" s="2" t="s">
        <v>204</v>
      </c>
      <c r="H66" s="2" t="s">
        <v>205</v>
      </c>
      <c r="I66" s="5" t="s">
        <v>934</v>
      </c>
      <c r="J66" s="20">
        <v>2</v>
      </c>
      <c r="K66" s="2" t="s">
        <v>201</v>
      </c>
      <c r="L66" s="2" t="s">
        <v>207</v>
      </c>
      <c r="M66" s="2" t="s">
        <v>206</v>
      </c>
    </row>
    <row r="67" spans="1:13" s="3" customFormat="1" ht="16.5" thickBot="1">
      <c r="A67" s="2">
        <v>190</v>
      </c>
      <c r="B67" s="2" t="s">
        <v>11</v>
      </c>
      <c r="C67" s="2" t="s">
        <v>208</v>
      </c>
      <c r="D67" s="33">
        <v>402</v>
      </c>
      <c r="E67" s="2"/>
      <c r="F67" s="4">
        <v>0.01</v>
      </c>
      <c r="G67" s="2" t="s">
        <v>1042</v>
      </c>
      <c r="H67" s="2"/>
      <c r="I67" s="5" t="s">
        <v>935</v>
      </c>
      <c r="J67" s="20">
        <v>1</v>
      </c>
      <c r="K67" s="2" t="s">
        <v>210</v>
      </c>
      <c r="L67" s="2" t="s">
        <v>211</v>
      </c>
      <c r="M67" s="2" t="s">
        <v>209</v>
      </c>
    </row>
    <row r="68" spans="1:13" s="3" customFormat="1" ht="16.5" thickBot="1">
      <c r="A68" s="2">
        <v>191</v>
      </c>
      <c r="B68" s="2" t="s">
        <v>11</v>
      </c>
      <c r="C68" s="2" t="s">
        <v>212</v>
      </c>
      <c r="D68" s="33">
        <v>402</v>
      </c>
      <c r="E68" s="2"/>
      <c r="F68" s="4">
        <v>0.01</v>
      </c>
      <c r="G68" s="2" t="s">
        <v>1042</v>
      </c>
      <c r="H68" s="2"/>
      <c r="I68" s="5" t="s">
        <v>936</v>
      </c>
      <c r="J68" s="20">
        <v>1</v>
      </c>
      <c r="K68" s="2" t="s">
        <v>214</v>
      </c>
      <c r="L68" s="2" t="s">
        <v>215</v>
      </c>
      <c r="M68" s="2" t="s">
        <v>213</v>
      </c>
    </row>
    <row r="69" spans="1:13" s="3" customFormat="1" ht="16.5" thickBot="1">
      <c r="A69" s="2">
        <v>192</v>
      </c>
      <c r="B69" s="2" t="s">
        <v>11</v>
      </c>
      <c r="C69" s="2" t="s">
        <v>216</v>
      </c>
      <c r="D69" s="33">
        <v>402</v>
      </c>
      <c r="E69" s="2"/>
      <c r="F69" s="4">
        <v>0.01</v>
      </c>
      <c r="G69" s="2" t="s">
        <v>1042</v>
      </c>
      <c r="H69" s="2"/>
      <c r="I69" s="5" t="s">
        <v>937</v>
      </c>
      <c r="J69" s="20">
        <v>1</v>
      </c>
      <c r="K69" s="2" t="s">
        <v>218</v>
      </c>
      <c r="L69" s="2" t="s">
        <v>219</v>
      </c>
      <c r="M69" s="2" t="s">
        <v>217</v>
      </c>
    </row>
    <row r="70" spans="1:13" s="3" customFormat="1" ht="16.5" thickBot="1">
      <c r="A70" s="2">
        <v>193</v>
      </c>
      <c r="B70" s="2" t="s">
        <v>11</v>
      </c>
      <c r="C70" s="2" t="s">
        <v>220</v>
      </c>
      <c r="D70" s="33">
        <v>402</v>
      </c>
      <c r="E70" s="2"/>
      <c r="F70" s="4">
        <v>0.01</v>
      </c>
      <c r="G70" s="2" t="s">
        <v>1041</v>
      </c>
      <c r="H70" s="2"/>
      <c r="I70" s="5" t="s">
        <v>938</v>
      </c>
      <c r="J70" s="20">
        <f>7-1</f>
        <v>6</v>
      </c>
      <c r="K70" s="2" t="s">
        <v>221</v>
      </c>
      <c r="L70" s="2" t="s">
        <v>222</v>
      </c>
      <c r="M70" s="2" t="s">
        <v>805</v>
      </c>
    </row>
    <row r="71" spans="1:13" s="3" customFormat="1" ht="16.5" thickBot="1">
      <c r="A71" s="2">
        <v>194</v>
      </c>
      <c r="B71" s="2" t="s">
        <v>11</v>
      </c>
      <c r="C71" s="2" t="s">
        <v>223</v>
      </c>
      <c r="D71" s="33">
        <v>402</v>
      </c>
      <c r="E71" s="2"/>
      <c r="F71" s="4">
        <v>0.01</v>
      </c>
      <c r="G71" s="2" t="s">
        <v>1042</v>
      </c>
      <c r="H71" s="2"/>
      <c r="I71" s="5" t="s">
        <v>939</v>
      </c>
      <c r="J71" s="20">
        <v>1</v>
      </c>
      <c r="K71" s="2" t="s">
        <v>225</v>
      </c>
      <c r="L71" s="2" t="s">
        <v>226</v>
      </c>
      <c r="M71" s="2" t="s">
        <v>224</v>
      </c>
    </row>
    <row r="72" spans="1:13" s="3" customFormat="1" ht="16.5" thickBot="1">
      <c r="A72" s="2">
        <v>195</v>
      </c>
      <c r="B72" s="2" t="s">
        <v>11</v>
      </c>
      <c r="C72" s="2" t="s">
        <v>227</v>
      </c>
      <c r="D72" s="33">
        <v>402</v>
      </c>
      <c r="E72" s="2"/>
      <c r="F72" s="4">
        <v>0.05</v>
      </c>
      <c r="G72" s="2" t="s">
        <v>1040</v>
      </c>
      <c r="H72" s="2"/>
      <c r="I72" s="5" t="s">
        <v>940</v>
      </c>
      <c r="J72" s="20">
        <v>9</v>
      </c>
      <c r="K72" s="2" t="s">
        <v>229</v>
      </c>
      <c r="L72" s="2" t="s">
        <v>230</v>
      </c>
      <c r="M72" s="2" t="s">
        <v>228</v>
      </c>
    </row>
    <row r="73" spans="1:13" s="3" customFormat="1" ht="16.5" thickBot="1">
      <c r="A73" s="2">
        <v>196</v>
      </c>
      <c r="B73" s="2" t="s">
        <v>11</v>
      </c>
      <c r="C73" s="2" t="s">
        <v>231</v>
      </c>
      <c r="D73" s="33">
        <v>402</v>
      </c>
      <c r="E73" s="2"/>
      <c r="F73" s="4">
        <v>0.01</v>
      </c>
      <c r="G73" s="2" t="s">
        <v>1042</v>
      </c>
      <c r="H73" s="2"/>
      <c r="I73" s="5" t="s">
        <v>941</v>
      </c>
      <c r="J73" s="20">
        <v>1</v>
      </c>
      <c r="K73" s="2" t="s">
        <v>233</v>
      </c>
      <c r="L73" s="2" t="s">
        <v>234</v>
      </c>
      <c r="M73" s="2" t="s">
        <v>232</v>
      </c>
    </row>
    <row r="74" spans="1:13" s="3" customFormat="1" ht="32.25" thickBot="1">
      <c r="A74" s="2">
        <v>33</v>
      </c>
      <c r="B74" s="2" t="s">
        <v>70</v>
      </c>
      <c r="C74" s="2" t="s">
        <v>235</v>
      </c>
      <c r="D74" s="33">
        <v>805</v>
      </c>
      <c r="E74" s="2" t="s">
        <v>74</v>
      </c>
      <c r="F74" s="2"/>
      <c r="G74" s="2" t="s">
        <v>145</v>
      </c>
      <c r="H74" s="2"/>
      <c r="I74" s="5" t="s">
        <v>942</v>
      </c>
      <c r="J74" s="20">
        <f>18+16</f>
        <v>34</v>
      </c>
      <c r="K74" s="2" t="s">
        <v>822</v>
      </c>
      <c r="L74" s="2" t="s">
        <v>823</v>
      </c>
      <c r="M74" s="2" t="s">
        <v>784</v>
      </c>
    </row>
    <row r="75" spans="1:13" s="3" customFormat="1" ht="32.25" thickBot="1">
      <c r="A75" s="2">
        <v>34</v>
      </c>
      <c r="B75" s="2" t="s">
        <v>70</v>
      </c>
      <c r="C75" s="2" t="s">
        <v>235</v>
      </c>
      <c r="D75" s="33">
        <v>1206</v>
      </c>
      <c r="E75" s="2" t="s">
        <v>78</v>
      </c>
      <c r="F75" s="2"/>
      <c r="G75" s="2" t="s">
        <v>416</v>
      </c>
      <c r="H75" s="2"/>
      <c r="I75" s="5" t="s">
        <v>943</v>
      </c>
      <c r="J75" s="20">
        <f>23-6</f>
        <v>17</v>
      </c>
      <c r="K75" s="2" t="s">
        <v>236</v>
      </c>
      <c r="L75" s="2" t="s">
        <v>237</v>
      </c>
      <c r="M75" s="2" t="s">
        <v>785</v>
      </c>
    </row>
    <row r="76" spans="1:13" s="3" customFormat="1" ht="32.25" thickBot="1">
      <c r="A76" s="2">
        <v>143</v>
      </c>
      <c r="B76" s="2" t="s">
        <v>114</v>
      </c>
      <c r="C76" s="2" t="s">
        <v>238</v>
      </c>
      <c r="D76" s="33" t="s">
        <v>116</v>
      </c>
      <c r="E76" s="2"/>
      <c r="F76" s="2"/>
      <c r="G76" s="2" t="s">
        <v>18</v>
      </c>
      <c r="H76" s="2" t="s">
        <v>117</v>
      </c>
      <c r="I76" s="5">
        <v>23029</v>
      </c>
      <c r="J76" s="20">
        <v>1</v>
      </c>
      <c r="K76" s="2" t="s">
        <v>240</v>
      </c>
      <c r="L76" s="2"/>
      <c r="M76" s="2" t="s">
        <v>239</v>
      </c>
    </row>
    <row r="77" spans="1:13" s="3" customFormat="1" ht="32.25" thickBot="1">
      <c r="A77" s="2">
        <v>216</v>
      </c>
      <c r="B77" s="2" t="s">
        <v>241</v>
      </c>
      <c r="C77" s="2" t="s">
        <v>242</v>
      </c>
      <c r="D77" s="33" t="s">
        <v>243</v>
      </c>
      <c r="E77" s="2"/>
      <c r="F77" s="2"/>
      <c r="G77" s="2" t="s">
        <v>1047</v>
      </c>
      <c r="H77" s="2" t="s">
        <v>244</v>
      </c>
      <c r="I77" s="5" t="s">
        <v>944</v>
      </c>
      <c r="J77" s="20">
        <v>7</v>
      </c>
      <c r="K77" s="2" t="s">
        <v>246</v>
      </c>
      <c r="L77" s="2" t="s">
        <v>247</v>
      </c>
      <c r="M77" s="2" t="s">
        <v>245</v>
      </c>
    </row>
    <row r="78" spans="1:13" s="3" customFormat="1" ht="16.5" thickBot="1">
      <c r="A78" s="2">
        <v>197</v>
      </c>
      <c r="B78" s="2" t="s">
        <v>11</v>
      </c>
      <c r="C78" s="2" t="s">
        <v>248</v>
      </c>
      <c r="D78" s="33">
        <v>402</v>
      </c>
      <c r="E78" s="2"/>
      <c r="F78" s="4">
        <v>0.01</v>
      </c>
      <c r="G78" s="2" t="s">
        <v>1041</v>
      </c>
      <c r="H78" s="2"/>
      <c r="I78" s="5" t="s">
        <v>945</v>
      </c>
      <c r="J78" s="20">
        <v>1</v>
      </c>
      <c r="K78" s="2" t="s">
        <v>250</v>
      </c>
      <c r="L78" s="2" t="s">
        <v>251</v>
      </c>
      <c r="M78" s="2" t="s">
        <v>249</v>
      </c>
    </row>
    <row r="79" spans="1:13" s="3" customFormat="1" ht="16.5" thickBot="1">
      <c r="A79" s="2">
        <v>199</v>
      </c>
      <c r="B79" s="2" t="s">
        <v>11</v>
      </c>
      <c r="C79" s="2" t="s">
        <v>252</v>
      </c>
      <c r="D79" s="33">
        <v>603</v>
      </c>
      <c r="E79" s="2"/>
      <c r="F79" s="4">
        <v>0.05</v>
      </c>
      <c r="G79" s="2" t="s">
        <v>1041</v>
      </c>
      <c r="H79" s="2"/>
      <c r="I79" s="5">
        <v>47063</v>
      </c>
      <c r="J79" s="20">
        <v>1</v>
      </c>
      <c r="K79" s="2" t="s">
        <v>254</v>
      </c>
      <c r="L79" s="2" t="s">
        <v>255</v>
      </c>
      <c r="M79" s="2" t="s">
        <v>253</v>
      </c>
    </row>
    <row r="80" spans="1:13" s="3" customFormat="1" ht="16.5" thickBot="1">
      <c r="A80" s="2">
        <v>200</v>
      </c>
      <c r="B80" s="2" t="s">
        <v>11</v>
      </c>
      <c r="C80" s="2" t="s">
        <v>256</v>
      </c>
      <c r="D80" s="33">
        <v>402</v>
      </c>
      <c r="E80" s="2"/>
      <c r="F80" s="4">
        <v>0.01</v>
      </c>
      <c r="G80" s="2" t="s">
        <v>1041</v>
      </c>
      <c r="H80" s="2"/>
      <c r="I80" s="5" t="s">
        <v>946</v>
      </c>
      <c r="J80" s="20">
        <v>2</v>
      </c>
      <c r="K80" s="2" t="s">
        <v>258</v>
      </c>
      <c r="L80" s="2" t="s">
        <v>259</v>
      </c>
      <c r="M80" s="2" t="s">
        <v>257</v>
      </c>
    </row>
    <row r="81" spans="1:13" s="3" customFormat="1" ht="32.25" thickBot="1">
      <c r="A81" s="2">
        <v>36</v>
      </c>
      <c r="B81" s="2" t="s">
        <v>70</v>
      </c>
      <c r="C81" s="2" t="s">
        <v>260</v>
      </c>
      <c r="D81" s="33">
        <v>402</v>
      </c>
      <c r="E81" s="2" t="s">
        <v>104</v>
      </c>
      <c r="F81" s="2"/>
      <c r="G81" s="2" t="s">
        <v>416</v>
      </c>
      <c r="H81" s="2"/>
      <c r="I81" s="5">
        <v>15078</v>
      </c>
      <c r="J81" s="20">
        <v>2</v>
      </c>
      <c r="K81" s="2" t="s">
        <v>262</v>
      </c>
      <c r="L81" s="2" t="s">
        <v>263</v>
      </c>
      <c r="M81" s="2" t="s">
        <v>261</v>
      </c>
    </row>
    <row r="82" spans="1:13" s="3" customFormat="1" ht="32.25" thickBot="1">
      <c r="A82" s="2">
        <v>49</v>
      </c>
      <c r="B82" s="2" t="s">
        <v>264</v>
      </c>
      <c r="C82" s="2" t="s">
        <v>265</v>
      </c>
      <c r="D82" s="33" t="s">
        <v>266</v>
      </c>
      <c r="E82" s="2"/>
      <c r="F82" s="2"/>
      <c r="G82" s="2" t="s">
        <v>267</v>
      </c>
      <c r="H82" s="2" t="s">
        <v>835</v>
      </c>
      <c r="I82" s="5" t="s">
        <v>1065</v>
      </c>
      <c r="J82" s="13">
        <v>1</v>
      </c>
      <c r="K82" s="2" t="s">
        <v>859</v>
      </c>
      <c r="L82" s="2" t="s">
        <v>1066</v>
      </c>
      <c r="M82" s="2" t="s">
        <v>268</v>
      </c>
    </row>
    <row r="83" spans="1:13" s="3" customFormat="1" ht="32.25" thickBot="1">
      <c r="A83" s="2">
        <v>131</v>
      </c>
      <c r="B83" s="2" t="s">
        <v>88</v>
      </c>
      <c r="C83" s="2" t="s">
        <v>269</v>
      </c>
      <c r="D83" s="33" t="s">
        <v>199</v>
      </c>
      <c r="E83" s="2"/>
      <c r="F83" s="2"/>
      <c r="G83" s="2" t="s">
        <v>18</v>
      </c>
      <c r="H83" s="2" t="s">
        <v>270</v>
      </c>
      <c r="I83" s="5" t="s">
        <v>947</v>
      </c>
      <c r="J83" s="20">
        <v>2</v>
      </c>
      <c r="K83" s="2" t="s">
        <v>272</v>
      </c>
      <c r="L83" s="2" t="s">
        <v>270</v>
      </c>
      <c r="M83" s="2" t="s">
        <v>271</v>
      </c>
    </row>
    <row r="84" spans="1:13" s="3" customFormat="1" ht="16.5" thickBot="1">
      <c r="A84" s="2">
        <v>202</v>
      </c>
      <c r="B84" s="2" t="s">
        <v>11</v>
      </c>
      <c r="C84" s="2" t="s">
        <v>273</v>
      </c>
      <c r="D84" s="33">
        <v>402</v>
      </c>
      <c r="E84" s="2"/>
      <c r="F84" s="4">
        <v>0.01</v>
      </c>
      <c r="G84" s="2" t="s">
        <v>1041</v>
      </c>
      <c r="H84" s="2"/>
      <c r="I84" s="5" t="s">
        <v>948</v>
      </c>
      <c r="J84" s="20">
        <v>1</v>
      </c>
      <c r="K84" s="2" t="s">
        <v>275</v>
      </c>
      <c r="L84" s="2" t="s">
        <v>276</v>
      </c>
      <c r="M84" s="2" t="s">
        <v>274</v>
      </c>
    </row>
    <row r="85" spans="1:13" s="3" customFormat="1" ht="16.5" thickBot="1">
      <c r="A85" s="2">
        <v>203</v>
      </c>
      <c r="B85" s="2" t="s">
        <v>11</v>
      </c>
      <c r="C85" s="2" t="s">
        <v>277</v>
      </c>
      <c r="D85" s="33">
        <v>402</v>
      </c>
      <c r="E85" s="2"/>
      <c r="F85" s="4">
        <v>0.01</v>
      </c>
      <c r="G85" s="2" t="s">
        <v>1041</v>
      </c>
      <c r="H85" s="2"/>
      <c r="I85" s="5" t="s">
        <v>949</v>
      </c>
      <c r="J85" s="20">
        <v>1</v>
      </c>
      <c r="K85" s="2" t="s">
        <v>279</v>
      </c>
      <c r="L85" s="2" t="s">
        <v>280</v>
      </c>
      <c r="M85" s="2" t="s">
        <v>278</v>
      </c>
    </row>
    <row r="86" spans="1:13" s="3" customFormat="1" ht="16.5" thickBot="1">
      <c r="A86" s="2">
        <v>37</v>
      </c>
      <c r="B86" s="2" t="s">
        <v>70</v>
      </c>
      <c r="C86" s="2" t="s">
        <v>281</v>
      </c>
      <c r="D86" s="33">
        <v>402</v>
      </c>
      <c r="E86" s="2" t="s">
        <v>104</v>
      </c>
      <c r="F86" s="2"/>
      <c r="G86" s="2" t="s">
        <v>1042</v>
      </c>
      <c r="H86" s="2"/>
      <c r="I86" s="5">
        <v>15075</v>
      </c>
      <c r="J86" s="20">
        <f>6+1</f>
        <v>7</v>
      </c>
      <c r="K86" s="2" t="s">
        <v>282</v>
      </c>
      <c r="L86" s="2" t="s">
        <v>283</v>
      </c>
      <c r="M86" s="2" t="s">
        <v>786</v>
      </c>
    </row>
    <row r="87" spans="1:13" s="3" customFormat="1" ht="16.5" thickBot="1">
      <c r="A87" s="2">
        <v>204</v>
      </c>
      <c r="B87" s="2" t="s">
        <v>11</v>
      </c>
      <c r="C87" s="2" t="s">
        <v>284</v>
      </c>
      <c r="D87" s="33">
        <v>402</v>
      </c>
      <c r="E87" s="2"/>
      <c r="F87" s="4">
        <v>0.01</v>
      </c>
      <c r="G87" s="2" t="s">
        <v>1043</v>
      </c>
      <c r="H87" s="2"/>
      <c r="I87" s="5" t="s">
        <v>950</v>
      </c>
      <c r="J87" s="20">
        <v>1</v>
      </c>
      <c r="K87" s="2" t="s">
        <v>286</v>
      </c>
      <c r="L87" s="2" t="s">
        <v>287</v>
      </c>
      <c r="M87" s="2" t="s">
        <v>285</v>
      </c>
    </row>
    <row r="88" spans="1:13" s="3" customFormat="1" ht="32.25" thickBot="1">
      <c r="A88" s="2">
        <v>144</v>
      </c>
      <c r="B88" s="2" t="s">
        <v>114</v>
      </c>
      <c r="C88" s="2" t="s">
        <v>288</v>
      </c>
      <c r="D88" s="33" t="s">
        <v>289</v>
      </c>
      <c r="E88" s="2"/>
      <c r="F88" s="2"/>
      <c r="G88" s="2" t="s">
        <v>1047</v>
      </c>
      <c r="H88" s="2" t="s">
        <v>291</v>
      </c>
      <c r="I88" s="5" t="s">
        <v>951</v>
      </c>
      <c r="J88" s="20">
        <v>1</v>
      </c>
      <c r="K88" s="2" t="s">
        <v>293</v>
      </c>
      <c r="L88" s="2" t="s">
        <v>291</v>
      </c>
      <c r="M88" s="2" t="s">
        <v>292</v>
      </c>
    </row>
    <row r="89" spans="1:13" s="3" customFormat="1" ht="32.25" thickBot="1">
      <c r="A89" s="2">
        <v>217</v>
      </c>
      <c r="B89" s="2" t="s">
        <v>241</v>
      </c>
      <c r="C89" s="2" t="s">
        <v>288</v>
      </c>
      <c r="D89" s="33" t="s">
        <v>294</v>
      </c>
      <c r="E89" s="2"/>
      <c r="F89" s="2"/>
      <c r="G89" s="2" t="s">
        <v>1048</v>
      </c>
      <c r="H89" s="2" t="s">
        <v>295</v>
      </c>
      <c r="I89" s="5">
        <v>23040</v>
      </c>
      <c r="J89" s="20">
        <v>1</v>
      </c>
      <c r="K89" s="2" t="s">
        <v>297</v>
      </c>
      <c r="L89" s="2" t="s">
        <v>298</v>
      </c>
      <c r="M89" s="2" t="s">
        <v>296</v>
      </c>
    </row>
    <row r="90" spans="1:13" s="3" customFormat="1" ht="16.5" thickBot="1">
      <c r="A90" s="2">
        <v>38</v>
      </c>
      <c r="B90" s="2" t="s">
        <v>70</v>
      </c>
      <c r="C90" s="2" t="s">
        <v>299</v>
      </c>
      <c r="D90" s="33" t="s">
        <v>300</v>
      </c>
      <c r="E90" s="2" t="s">
        <v>78</v>
      </c>
      <c r="F90" s="2"/>
      <c r="G90" s="2" t="s">
        <v>1045</v>
      </c>
      <c r="H90" s="2"/>
      <c r="I90" s="5" t="s">
        <v>952</v>
      </c>
      <c r="J90" s="20">
        <v>2</v>
      </c>
      <c r="K90" s="2" t="s">
        <v>1064</v>
      </c>
      <c r="L90" s="2" t="s">
        <v>1050</v>
      </c>
      <c r="M90" s="2" t="s">
        <v>301</v>
      </c>
    </row>
    <row r="91" spans="1:13" s="3" customFormat="1" ht="16.5" thickBot="1">
      <c r="A91" s="2">
        <v>205</v>
      </c>
      <c r="B91" s="2" t="s">
        <v>11</v>
      </c>
      <c r="C91" s="2" t="s">
        <v>302</v>
      </c>
      <c r="D91" s="33">
        <v>402</v>
      </c>
      <c r="E91" s="2"/>
      <c r="F91" s="4">
        <v>0.01</v>
      </c>
      <c r="G91" s="2" t="s">
        <v>1041</v>
      </c>
      <c r="H91" s="2"/>
      <c r="I91" s="5" t="s">
        <v>953</v>
      </c>
      <c r="J91" s="20">
        <v>1</v>
      </c>
      <c r="K91" s="2" t="s">
        <v>304</v>
      </c>
      <c r="L91" s="2" t="s">
        <v>305</v>
      </c>
      <c r="M91" s="2" t="s">
        <v>303</v>
      </c>
    </row>
    <row r="92" spans="1:13" s="3" customFormat="1" ht="16.5" thickBot="1">
      <c r="A92" s="2">
        <v>206</v>
      </c>
      <c r="B92" s="2" t="s">
        <v>11</v>
      </c>
      <c r="C92" s="2" t="s">
        <v>306</v>
      </c>
      <c r="D92" s="33">
        <v>402</v>
      </c>
      <c r="E92" s="2"/>
      <c r="F92" s="4">
        <v>0.01</v>
      </c>
      <c r="G92" s="2" t="s">
        <v>1049</v>
      </c>
      <c r="H92" s="2"/>
      <c r="I92" s="5" t="s">
        <v>954</v>
      </c>
      <c r="J92" s="20">
        <v>1</v>
      </c>
      <c r="K92" s="2" t="s">
        <v>308</v>
      </c>
      <c r="L92" s="2" t="s">
        <v>309</v>
      </c>
      <c r="M92" s="2" t="s">
        <v>307</v>
      </c>
    </row>
    <row r="93" spans="1:13" s="3" customFormat="1" ht="16.5" thickBot="1">
      <c r="A93" s="2">
        <v>207</v>
      </c>
      <c r="B93" s="2" t="s">
        <v>11</v>
      </c>
      <c r="C93" s="2" t="s">
        <v>310</v>
      </c>
      <c r="D93" s="33">
        <v>402</v>
      </c>
      <c r="E93" s="2"/>
      <c r="F93" s="4">
        <v>0.01</v>
      </c>
      <c r="G93" s="2" t="s">
        <v>1042</v>
      </c>
      <c r="H93" s="2"/>
      <c r="I93" s="5" t="s">
        <v>955</v>
      </c>
      <c r="J93" s="20">
        <f>2-1</f>
        <v>1</v>
      </c>
      <c r="K93" s="2" t="s">
        <v>311</v>
      </c>
      <c r="L93" s="2" t="s">
        <v>312</v>
      </c>
      <c r="M93" s="2" t="s">
        <v>806</v>
      </c>
    </row>
    <row r="94" spans="1:13" s="3" customFormat="1" ht="158.25" thickBot="1">
      <c r="A94" s="2">
        <v>208</v>
      </c>
      <c r="B94" s="2" t="s">
        <v>11</v>
      </c>
      <c r="C94" s="2" t="s">
        <v>313</v>
      </c>
      <c r="D94" s="33">
        <v>402</v>
      </c>
      <c r="E94" s="2"/>
      <c r="F94" s="4">
        <v>0.05</v>
      </c>
      <c r="G94" s="2" t="s">
        <v>1041</v>
      </c>
      <c r="H94" s="2"/>
      <c r="I94" s="5" t="s">
        <v>956</v>
      </c>
      <c r="J94" s="20">
        <f>179-1</f>
        <v>178</v>
      </c>
      <c r="K94" s="2" t="s">
        <v>314</v>
      </c>
      <c r="L94" s="2" t="s">
        <v>315</v>
      </c>
      <c r="M94" s="2" t="s">
        <v>807</v>
      </c>
    </row>
    <row r="95" spans="1:13" s="3" customFormat="1" ht="32.25" thickBot="1">
      <c r="A95" s="2">
        <v>39</v>
      </c>
      <c r="B95" s="2" t="s">
        <v>70</v>
      </c>
      <c r="C95" s="2" t="s">
        <v>316</v>
      </c>
      <c r="D95" s="33">
        <v>402</v>
      </c>
      <c r="E95" s="2" t="s">
        <v>104</v>
      </c>
      <c r="F95" s="2"/>
      <c r="G95" s="2" t="s">
        <v>1040</v>
      </c>
      <c r="H95" s="2"/>
      <c r="I95" s="5" t="s">
        <v>957</v>
      </c>
      <c r="J95" s="20">
        <f>2+10</f>
        <v>12</v>
      </c>
      <c r="K95" s="2" t="s">
        <v>844</v>
      </c>
      <c r="L95" s="2" t="s">
        <v>845</v>
      </c>
      <c r="M95" s="2" t="s">
        <v>787</v>
      </c>
    </row>
    <row r="96" spans="1:13" s="3" customFormat="1" ht="32.25" thickBot="1">
      <c r="A96" s="2">
        <v>40</v>
      </c>
      <c r="B96" s="2" t="s">
        <v>70</v>
      </c>
      <c r="C96" s="2" t="s">
        <v>317</v>
      </c>
      <c r="D96" s="33">
        <v>603</v>
      </c>
      <c r="E96" s="2" t="s">
        <v>74</v>
      </c>
      <c r="F96" s="2"/>
      <c r="G96" s="2" t="s">
        <v>416</v>
      </c>
      <c r="H96" s="2"/>
      <c r="I96" s="5" t="s">
        <v>958</v>
      </c>
      <c r="J96" s="20">
        <v>9</v>
      </c>
      <c r="K96" s="2" t="s">
        <v>319</v>
      </c>
      <c r="L96" s="2" t="s">
        <v>320</v>
      </c>
      <c r="M96" s="2" t="s">
        <v>318</v>
      </c>
    </row>
    <row r="97" spans="1:13" s="3" customFormat="1" ht="32.25" thickBot="1">
      <c r="A97" s="2">
        <v>132</v>
      </c>
      <c r="B97" s="2" t="s">
        <v>88</v>
      </c>
      <c r="C97" s="2" t="s">
        <v>321</v>
      </c>
      <c r="D97" s="33" t="s">
        <v>199</v>
      </c>
      <c r="E97" s="2"/>
      <c r="F97" s="2"/>
      <c r="G97" s="2" t="s">
        <v>18</v>
      </c>
      <c r="H97" s="2" t="s">
        <v>322</v>
      </c>
      <c r="I97" s="5" t="s">
        <v>959</v>
      </c>
      <c r="J97" s="20">
        <f>2-1</f>
        <v>1</v>
      </c>
      <c r="K97" s="2" t="s">
        <v>323</v>
      </c>
      <c r="L97" s="2" t="s">
        <v>324</v>
      </c>
      <c r="M97" s="2" t="s">
        <v>795</v>
      </c>
    </row>
    <row r="98" spans="1:13" s="3" customFormat="1" ht="16.5" thickBot="1">
      <c r="A98" s="2">
        <v>133</v>
      </c>
      <c r="B98" s="2" t="s">
        <v>88</v>
      </c>
      <c r="C98" s="2" t="s">
        <v>321</v>
      </c>
      <c r="D98" s="33" t="s">
        <v>203</v>
      </c>
      <c r="E98" s="2"/>
      <c r="F98" s="2"/>
      <c r="G98" s="2" t="s">
        <v>204</v>
      </c>
      <c r="H98" s="2" t="s">
        <v>325</v>
      </c>
      <c r="I98" s="5" t="s">
        <v>960</v>
      </c>
      <c r="J98" s="20">
        <v>3</v>
      </c>
      <c r="K98" s="2" t="s">
        <v>327</v>
      </c>
      <c r="L98" s="2" t="s">
        <v>325</v>
      </c>
      <c r="M98" s="2" t="s">
        <v>326</v>
      </c>
    </row>
    <row r="99" spans="1:13" s="3" customFormat="1" ht="16.5" thickBot="1">
      <c r="A99" s="2">
        <v>209</v>
      </c>
      <c r="B99" s="2" t="s">
        <v>11</v>
      </c>
      <c r="C99" s="2" t="s">
        <v>328</v>
      </c>
      <c r="D99" s="33">
        <v>402</v>
      </c>
      <c r="E99" s="2"/>
      <c r="F99" s="4">
        <v>0.01</v>
      </c>
      <c r="G99" s="2" t="s">
        <v>1041</v>
      </c>
      <c r="H99" s="2"/>
      <c r="I99" s="5" t="s">
        <v>961</v>
      </c>
      <c r="J99" s="20">
        <v>1</v>
      </c>
      <c r="K99" s="2" t="s">
        <v>330</v>
      </c>
      <c r="L99" s="2" t="s">
        <v>331</v>
      </c>
      <c r="M99" s="2" t="s">
        <v>329</v>
      </c>
    </row>
    <row r="100" spans="1:13" s="3" customFormat="1" ht="16.5" thickBot="1">
      <c r="A100" s="2">
        <v>210</v>
      </c>
      <c r="B100" s="2" t="s">
        <v>11</v>
      </c>
      <c r="C100" s="2" t="s">
        <v>332</v>
      </c>
      <c r="D100" s="33">
        <v>402</v>
      </c>
      <c r="E100" s="2"/>
      <c r="F100" s="4">
        <v>0.01</v>
      </c>
      <c r="G100" s="2" t="s">
        <v>1042</v>
      </c>
      <c r="H100" s="2"/>
      <c r="I100" s="5" t="s">
        <v>962</v>
      </c>
      <c r="J100" s="20">
        <v>1</v>
      </c>
      <c r="K100" s="2" t="s">
        <v>334</v>
      </c>
      <c r="L100" s="2" t="s">
        <v>335</v>
      </c>
      <c r="M100" s="2" t="s">
        <v>333</v>
      </c>
    </row>
    <row r="101" spans="1:13" s="3" customFormat="1" ht="32.25" thickBot="1">
      <c r="A101" s="2">
        <v>41</v>
      </c>
      <c r="B101" s="2" t="s">
        <v>70</v>
      </c>
      <c r="C101" s="2" t="s">
        <v>336</v>
      </c>
      <c r="D101" s="33">
        <v>402</v>
      </c>
      <c r="E101" s="2" t="s">
        <v>104</v>
      </c>
      <c r="F101" s="2"/>
      <c r="G101" s="2" t="s">
        <v>416</v>
      </c>
      <c r="H101" s="2"/>
      <c r="I101" s="5" t="s">
        <v>963</v>
      </c>
      <c r="J101" s="20">
        <f>27-1</f>
        <v>26</v>
      </c>
      <c r="K101" s="2" t="s">
        <v>337</v>
      </c>
      <c r="L101" s="2" t="s">
        <v>847</v>
      </c>
      <c r="M101" s="2" t="s">
        <v>788</v>
      </c>
    </row>
    <row r="102" spans="1:13" s="3" customFormat="1" ht="32.25" thickBot="1">
      <c r="A102" s="2">
        <v>42</v>
      </c>
      <c r="B102" s="2" t="s">
        <v>70</v>
      </c>
      <c r="C102" s="2" t="s">
        <v>338</v>
      </c>
      <c r="D102" s="33">
        <v>7343</v>
      </c>
      <c r="E102" s="2" t="s">
        <v>339</v>
      </c>
      <c r="F102" s="2"/>
      <c r="G102" s="2" t="s">
        <v>340</v>
      </c>
      <c r="H102" s="2" t="s">
        <v>1052</v>
      </c>
      <c r="I102" s="5">
        <v>15086</v>
      </c>
      <c r="J102" s="20">
        <v>4</v>
      </c>
      <c r="K102" s="2" t="s">
        <v>342</v>
      </c>
      <c r="L102" s="2" t="s">
        <v>343</v>
      </c>
      <c r="M102" s="2" t="s">
        <v>341</v>
      </c>
    </row>
    <row r="103" spans="1:13" s="3" customFormat="1" ht="32.25" thickBot="1">
      <c r="A103" s="2">
        <v>43</v>
      </c>
      <c r="B103" s="2" t="s">
        <v>70</v>
      </c>
      <c r="C103" s="2" t="s">
        <v>344</v>
      </c>
      <c r="D103" s="33">
        <v>805</v>
      </c>
      <c r="E103" s="2" t="s">
        <v>74</v>
      </c>
      <c r="F103" s="2"/>
      <c r="G103" s="2" t="s">
        <v>1053</v>
      </c>
      <c r="H103" s="2"/>
      <c r="I103" s="5" t="s">
        <v>964</v>
      </c>
      <c r="J103" s="20">
        <f>45-12</f>
        <v>33</v>
      </c>
      <c r="K103" s="2" t="s">
        <v>345</v>
      </c>
      <c r="L103" s="2" t="s">
        <v>346</v>
      </c>
      <c r="M103" s="2" t="s">
        <v>789</v>
      </c>
    </row>
    <row r="104" spans="1:13" s="3" customFormat="1" ht="16.5" thickBot="1">
      <c r="A104" s="2">
        <v>211</v>
      </c>
      <c r="B104" s="2" t="s">
        <v>11</v>
      </c>
      <c r="C104" s="2" t="s">
        <v>347</v>
      </c>
      <c r="D104" s="33">
        <v>402</v>
      </c>
      <c r="E104" s="2"/>
      <c r="F104" s="4">
        <v>0.01</v>
      </c>
      <c r="G104" s="2" t="s">
        <v>1041</v>
      </c>
      <c r="H104" s="2"/>
      <c r="I104" s="5" t="s">
        <v>965</v>
      </c>
      <c r="J104" s="20">
        <v>8</v>
      </c>
      <c r="K104" s="2" t="s">
        <v>349</v>
      </c>
      <c r="L104" s="2" t="s">
        <v>350</v>
      </c>
      <c r="M104" s="2" t="s">
        <v>348</v>
      </c>
    </row>
    <row r="105" spans="1:13" s="3" customFormat="1" ht="16.5" thickBot="1">
      <c r="A105" s="2">
        <v>212</v>
      </c>
      <c r="B105" s="2" t="s">
        <v>11</v>
      </c>
      <c r="C105" s="2" t="s">
        <v>351</v>
      </c>
      <c r="D105" s="33">
        <v>402</v>
      </c>
      <c r="E105" s="2"/>
      <c r="F105" s="4">
        <v>0.01</v>
      </c>
      <c r="G105" s="2" t="s">
        <v>1041</v>
      </c>
      <c r="H105" s="2"/>
      <c r="I105" s="5" t="s">
        <v>966</v>
      </c>
      <c r="J105" s="20">
        <v>2</v>
      </c>
      <c r="K105" s="2" t="s">
        <v>353</v>
      </c>
      <c r="L105" s="2" t="s">
        <v>354</v>
      </c>
      <c r="M105" s="2" t="s">
        <v>352</v>
      </c>
    </row>
    <row r="106" spans="1:13" s="3" customFormat="1" ht="32.25" thickBot="1">
      <c r="A106" s="2">
        <v>44</v>
      </c>
      <c r="B106" s="2" t="s">
        <v>70</v>
      </c>
      <c r="C106" s="2" t="s">
        <v>355</v>
      </c>
      <c r="D106" s="33">
        <v>402</v>
      </c>
      <c r="E106" s="2" t="s">
        <v>104</v>
      </c>
      <c r="F106" s="2"/>
      <c r="G106" s="2" t="s">
        <v>416</v>
      </c>
      <c r="H106" s="2"/>
      <c r="I106" s="5">
        <v>15080</v>
      </c>
      <c r="J106" s="20">
        <v>2</v>
      </c>
      <c r="K106" s="2" t="s">
        <v>357</v>
      </c>
      <c r="L106" s="2" t="s">
        <v>358</v>
      </c>
      <c r="M106" s="2" t="s">
        <v>356</v>
      </c>
    </row>
    <row r="107" spans="1:13" s="3" customFormat="1" ht="32.25" thickBot="1">
      <c r="A107" s="2">
        <v>45</v>
      </c>
      <c r="B107" s="2" t="s">
        <v>70</v>
      </c>
      <c r="C107" s="2" t="s">
        <v>359</v>
      </c>
      <c r="D107" s="33">
        <v>402</v>
      </c>
      <c r="E107" s="2" t="s">
        <v>104</v>
      </c>
      <c r="F107" s="2"/>
      <c r="G107" s="2" t="s">
        <v>416</v>
      </c>
      <c r="H107" s="2"/>
      <c r="I107" s="5" t="s">
        <v>967</v>
      </c>
      <c r="J107" s="20">
        <f>3-1</f>
        <v>2</v>
      </c>
      <c r="K107" s="2" t="s">
        <v>360</v>
      </c>
      <c r="L107" s="2" t="s">
        <v>361</v>
      </c>
      <c r="M107" s="2" t="s">
        <v>790</v>
      </c>
    </row>
    <row r="108" spans="1:13" s="3" customFormat="1" ht="32.25" thickBot="1">
      <c r="A108" s="2">
        <v>46</v>
      </c>
      <c r="B108" s="2" t="s">
        <v>70</v>
      </c>
      <c r="C108" s="2" t="s">
        <v>362</v>
      </c>
      <c r="D108" s="33">
        <v>402</v>
      </c>
      <c r="E108" s="2" t="s">
        <v>104</v>
      </c>
      <c r="F108" s="2"/>
      <c r="G108" s="2" t="s">
        <v>416</v>
      </c>
      <c r="H108" s="2"/>
      <c r="I108" s="5" t="s">
        <v>968</v>
      </c>
      <c r="J108" s="20">
        <v>1</v>
      </c>
      <c r="K108" s="2" t="s">
        <v>874</v>
      </c>
      <c r="L108" s="2" t="s">
        <v>1051</v>
      </c>
      <c r="M108" s="2" t="s">
        <v>363</v>
      </c>
    </row>
    <row r="109" spans="1:13" s="3" customFormat="1" ht="32.25" thickBot="1">
      <c r="A109" s="2">
        <v>145</v>
      </c>
      <c r="B109" s="2" t="s">
        <v>114</v>
      </c>
      <c r="C109" s="2" t="s">
        <v>364</v>
      </c>
      <c r="D109" s="33" t="s">
        <v>116</v>
      </c>
      <c r="E109" s="2"/>
      <c r="F109" s="2"/>
      <c r="G109" s="2" t="s">
        <v>18</v>
      </c>
      <c r="I109" s="5">
        <v>23030</v>
      </c>
      <c r="J109" s="20">
        <v>1</v>
      </c>
      <c r="K109" s="2" t="s">
        <v>366</v>
      </c>
      <c r="L109" s="2" t="s">
        <v>117</v>
      </c>
      <c r="M109" s="2" t="s">
        <v>365</v>
      </c>
    </row>
    <row r="110" spans="1:13" s="3" customFormat="1" ht="32.25" thickBot="1">
      <c r="A110" s="2">
        <v>47</v>
      </c>
      <c r="B110" s="2" t="s">
        <v>70</v>
      </c>
      <c r="C110" s="2" t="s">
        <v>367</v>
      </c>
      <c r="D110" s="33">
        <v>402</v>
      </c>
      <c r="E110" s="2" t="s">
        <v>104</v>
      </c>
      <c r="F110" s="2"/>
      <c r="G110" s="2" t="s">
        <v>416</v>
      </c>
      <c r="H110" s="2"/>
      <c r="I110" s="5">
        <v>15082</v>
      </c>
      <c r="J110" s="20">
        <f>3-1</f>
        <v>2</v>
      </c>
      <c r="K110" s="2" t="s">
        <v>368</v>
      </c>
      <c r="L110" s="2" t="s">
        <v>369</v>
      </c>
      <c r="M110" s="2" t="s">
        <v>791</v>
      </c>
    </row>
    <row r="111" spans="1:13" s="3" customFormat="1" ht="16.5" thickBot="1">
      <c r="A111" s="2">
        <v>81</v>
      </c>
      <c r="B111" s="2" t="s">
        <v>370</v>
      </c>
      <c r="C111" s="2" t="s">
        <v>371</v>
      </c>
      <c r="D111" s="33" t="s">
        <v>372</v>
      </c>
      <c r="E111" s="2"/>
      <c r="F111" s="2"/>
      <c r="G111" s="2" t="s">
        <v>373</v>
      </c>
      <c r="H111" s="2" t="s">
        <v>374</v>
      </c>
      <c r="I111" s="5" t="s">
        <v>969</v>
      </c>
      <c r="J111" s="20">
        <v>1</v>
      </c>
      <c r="K111" s="2" t="s">
        <v>371</v>
      </c>
      <c r="L111" s="2" t="s">
        <v>374</v>
      </c>
      <c r="M111" s="2" t="s">
        <v>375</v>
      </c>
    </row>
    <row r="112" spans="1:13" s="3" customFormat="1" ht="32.25" thickBot="1">
      <c r="A112" s="2">
        <v>82</v>
      </c>
      <c r="B112" s="2" t="s">
        <v>370</v>
      </c>
      <c r="C112" s="2" t="s">
        <v>376</v>
      </c>
      <c r="D112" s="33" t="s">
        <v>372</v>
      </c>
      <c r="E112" s="2"/>
      <c r="F112" s="2"/>
      <c r="G112" s="2" t="s">
        <v>373</v>
      </c>
      <c r="H112" s="2" t="s">
        <v>377</v>
      </c>
      <c r="I112" s="5" t="s">
        <v>970</v>
      </c>
      <c r="J112" s="20">
        <v>1</v>
      </c>
      <c r="K112" s="2" t="s">
        <v>379</v>
      </c>
      <c r="L112" s="2" t="s">
        <v>377</v>
      </c>
      <c r="M112" s="2" t="s">
        <v>378</v>
      </c>
    </row>
    <row r="113" spans="1:13" s="3" customFormat="1" ht="32.25" thickBot="1">
      <c r="A113" s="2">
        <v>83</v>
      </c>
      <c r="B113" s="2" t="s">
        <v>370</v>
      </c>
      <c r="C113" s="2" t="s">
        <v>380</v>
      </c>
      <c r="D113" s="33" t="s">
        <v>381</v>
      </c>
      <c r="E113" s="2"/>
      <c r="F113" s="2"/>
      <c r="G113" s="2" t="s">
        <v>373</v>
      </c>
      <c r="H113" s="2" t="s">
        <v>382</v>
      </c>
      <c r="I113" s="5" t="s">
        <v>971</v>
      </c>
      <c r="J113" s="20">
        <v>7</v>
      </c>
      <c r="K113" s="2" t="s">
        <v>384</v>
      </c>
      <c r="L113" s="2" t="s">
        <v>382</v>
      </c>
      <c r="M113" s="2" t="s">
        <v>383</v>
      </c>
    </row>
    <row r="114" spans="1:13" s="3" customFormat="1" ht="32.25" thickBot="1">
      <c r="A114" s="2">
        <v>84</v>
      </c>
      <c r="B114" s="2" t="s">
        <v>370</v>
      </c>
      <c r="C114" s="2" t="s">
        <v>385</v>
      </c>
      <c r="D114" s="33" t="s">
        <v>381</v>
      </c>
      <c r="E114" s="2"/>
      <c r="F114" s="2"/>
      <c r="G114" s="2" t="s">
        <v>373</v>
      </c>
      <c r="H114" s="2" t="s">
        <v>386</v>
      </c>
      <c r="I114" s="5" t="s">
        <v>972</v>
      </c>
      <c r="J114" s="20">
        <v>1</v>
      </c>
      <c r="K114" s="2" t="s">
        <v>388</v>
      </c>
      <c r="L114" s="2" t="s">
        <v>386</v>
      </c>
      <c r="M114" s="2" t="s">
        <v>387</v>
      </c>
    </row>
    <row r="115" spans="1:13" s="3" customFormat="1" ht="16.5" thickBot="1">
      <c r="A115" s="2">
        <v>85</v>
      </c>
      <c r="B115" s="2" t="s">
        <v>370</v>
      </c>
      <c r="C115" s="2" t="s">
        <v>389</v>
      </c>
      <c r="D115" s="33" t="s">
        <v>390</v>
      </c>
      <c r="E115" s="2"/>
      <c r="F115" s="2"/>
      <c r="G115" s="2" t="s">
        <v>373</v>
      </c>
      <c r="H115" s="2" t="s">
        <v>391</v>
      </c>
      <c r="I115" s="5" t="s">
        <v>771</v>
      </c>
      <c r="J115" s="20">
        <v>1</v>
      </c>
      <c r="K115" s="2" t="s">
        <v>393</v>
      </c>
      <c r="L115" s="2" t="s">
        <v>391</v>
      </c>
      <c r="M115" s="2" t="s">
        <v>392</v>
      </c>
    </row>
    <row r="116" spans="1:13" s="3" customFormat="1" ht="32.25" thickBot="1">
      <c r="A116" s="2">
        <v>86</v>
      </c>
      <c r="B116" s="2" t="s">
        <v>370</v>
      </c>
      <c r="C116" s="2" t="s">
        <v>394</v>
      </c>
      <c r="D116" s="33" t="s">
        <v>395</v>
      </c>
      <c r="E116" s="2"/>
      <c r="F116" s="2"/>
      <c r="G116" s="2" t="s">
        <v>373</v>
      </c>
      <c r="H116" s="2" t="s">
        <v>396</v>
      </c>
      <c r="I116" s="5" t="s">
        <v>973</v>
      </c>
      <c r="J116" s="20">
        <v>1</v>
      </c>
      <c r="K116" s="2" t="s">
        <v>398</v>
      </c>
      <c r="L116" s="2" t="s">
        <v>396</v>
      </c>
      <c r="M116" s="2" t="s">
        <v>397</v>
      </c>
    </row>
    <row r="117" spans="1:13" s="3" customFormat="1" ht="32.25" thickBot="1">
      <c r="A117" s="2">
        <v>87</v>
      </c>
      <c r="B117" s="2" t="s">
        <v>370</v>
      </c>
      <c r="C117" s="2" t="s">
        <v>399</v>
      </c>
      <c r="D117" s="33" t="s">
        <v>372</v>
      </c>
      <c r="E117" s="2"/>
      <c r="F117" s="2"/>
      <c r="G117" s="2" t="s">
        <v>373</v>
      </c>
      <c r="H117" s="2" t="s">
        <v>759</v>
      </c>
      <c r="I117" s="5" t="s">
        <v>974</v>
      </c>
      <c r="J117" s="20">
        <v>1</v>
      </c>
      <c r="K117" s="2" t="s">
        <v>402</v>
      </c>
      <c r="L117" s="2" t="s">
        <v>400</v>
      </c>
      <c r="M117" s="2" t="s">
        <v>401</v>
      </c>
    </row>
    <row r="118" spans="1:13" s="3" customFormat="1" ht="16.5" thickBot="1">
      <c r="A118" s="2">
        <v>88</v>
      </c>
      <c r="B118" s="2" t="s">
        <v>370</v>
      </c>
      <c r="C118" s="2" t="s">
        <v>403</v>
      </c>
      <c r="D118" s="33" t="s">
        <v>372</v>
      </c>
      <c r="E118" s="2"/>
      <c r="F118" s="2"/>
      <c r="G118" s="2" t="s">
        <v>373</v>
      </c>
      <c r="H118" s="2" t="s">
        <v>404</v>
      </c>
      <c r="I118" s="5" t="s">
        <v>975</v>
      </c>
      <c r="J118" s="20">
        <v>2</v>
      </c>
      <c r="K118" s="2" t="s">
        <v>403</v>
      </c>
      <c r="L118" s="2" t="s">
        <v>404</v>
      </c>
      <c r="M118" s="2" t="s">
        <v>405</v>
      </c>
    </row>
    <row r="119" spans="1:13" s="3" customFormat="1" ht="16.5" thickBot="1">
      <c r="A119" s="2">
        <v>89</v>
      </c>
      <c r="B119" s="2" t="s">
        <v>370</v>
      </c>
      <c r="C119" s="2" t="s">
        <v>406</v>
      </c>
      <c r="D119" s="33" t="s">
        <v>372</v>
      </c>
      <c r="E119" s="2"/>
      <c r="F119" s="2"/>
      <c r="G119" s="2" t="s">
        <v>373</v>
      </c>
      <c r="H119" s="2" t="s">
        <v>407</v>
      </c>
      <c r="I119" s="5" t="s">
        <v>976</v>
      </c>
      <c r="J119" s="20">
        <v>3</v>
      </c>
      <c r="K119" s="2" t="s">
        <v>409</v>
      </c>
      <c r="L119" s="2" t="s">
        <v>407</v>
      </c>
      <c r="M119" s="2" t="s">
        <v>408</v>
      </c>
    </row>
    <row r="120" spans="1:13" s="3" customFormat="1" ht="16.5" thickBot="1">
      <c r="A120" s="2">
        <v>90</v>
      </c>
      <c r="B120" s="2" t="s">
        <v>370</v>
      </c>
      <c r="C120" s="2" t="s">
        <v>410</v>
      </c>
      <c r="D120" s="33" t="s">
        <v>411</v>
      </c>
      <c r="E120" s="2"/>
      <c r="F120" s="2"/>
      <c r="G120" s="2" t="s">
        <v>373</v>
      </c>
      <c r="H120" s="2" t="s">
        <v>412</v>
      </c>
      <c r="I120" s="5" t="s">
        <v>977</v>
      </c>
      <c r="J120" s="20">
        <v>1</v>
      </c>
      <c r="K120" s="2" t="s">
        <v>410</v>
      </c>
      <c r="L120" s="2" t="s">
        <v>412</v>
      </c>
      <c r="M120" s="2" t="s">
        <v>413</v>
      </c>
    </row>
    <row r="121" spans="1:13" s="3" customFormat="1" ht="16.5" thickBot="1">
      <c r="A121" s="2">
        <v>134</v>
      </c>
      <c r="B121" s="2" t="s">
        <v>88</v>
      </c>
      <c r="C121" s="2" t="s">
        <v>414</v>
      </c>
      <c r="D121" s="33" t="s">
        <v>415</v>
      </c>
      <c r="E121" s="2"/>
      <c r="F121" s="2"/>
      <c r="G121" s="2" t="s">
        <v>416</v>
      </c>
      <c r="H121" s="2" t="s">
        <v>417</v>
      </c>
      <c r="I121" s="5" t="s">
        <v>978</v>
      </c>
      <c r="J121" s="20">
        <f>2+4</f>
        <v>6</v>
      </c>
      <c r="K121" s="2" t="s">
        <v>418</v>
      </c>
      <c r="L121" s="2" t="s">
        <v>419</v>
      </c>
      <c r="M121" s="2" t="s">
        <v>794</v>
      </c>
    </row>
    <row r="122" spans="1:13" s="3" customFormat="1" ht="32.25" thickBot="1">
      <c r="A122" s="2">
        <v>91</v>
      </c>
      <c r="B122" s="2" t="s">
        <v>370</v>
      </c>
      <c r="C122" s="2" t="s">
        <v>420</v>
      </c>
      <c r="D122" s="33" t="s">
        <v>421</v>
      </c>
      <c r="E122" s="2"/>
      <c r="F122" s="2"/>
      <c r="G122" s="2" t="s">
        <v>422</v>
      </c>
      <c r="H122" s="2" t="s">
        <v>423</v>
      </c>
      <c r="I122" s="5" t="s">
        <v>979</v>
      </c>
      <c r="J122" s="20">
        <v>1</v>
      </c>
      <c r="K122" s="2" t="s">
        <v>425</v>
      </c>
      <c r="L122" s="2" t="s">
        <v>423</v>
      </c>
      <c r="M122" s="2" t="s">
        <v>424</v>
      </c>
    </row>
    <row r="123" spans="1:13" s="3" customFormat="1" ht="16.5" thickBot="1">
      <c r="A123" s="2">
        <v>93</v>
      </c>
      <c r="B123" s="2" t="s">
        <v>370</v>
      </c>
      <c r="C123" s="2" t="s">
        <v>426</v>
      </c>
      <c r="D123" s="33" t="s">
        <v>427</v>
      </c>
      <c r="E123" s="2"/>
      <c r="F123" s="2"/>
      <c r="G123" s="2" t="s">
        <v>428</v>
      </c>
      <c r="H123" s="2" t="s">
        <v>429</v>
      </c>
      <c r="I123" s="5" t="s">
        <v>980</v>
      </c>
      <c r="J123" s="20">
        <v>1</v>
      </c>
      <c r="K123" s="2" t="s">
        <v>431</v>
      </c>
      <c r="L123" s="2" t="s">
        <v>429</v>
      </c>
      <c r="M123" s="2" t="s">
        <v>430</v>
      </c>
    </row>
    <row r="124" spans="1:13" s="3" customFormat="1" ht="32.25" thickBot="1">
      <c r="A124" s="2">
        <v>50</v>
      </c>
      <c r="B124" s="2" t="s">
        <v>264</v>
      </c>
      <c r="C124" s="2" t="s">
        <v>432</v>
      </c>
      <c r="D124" s="33" t="s">
        <v>433</v>
      </c>
      <c r="E124" s="2"/>
      <c r="F124" s="2"/>
      <c r="G124" s="2" t="s">
        <v>434</v>
      </c>
      <c r="H124" s="2" t="s">
        <v>435</v>
      </c>
      <c r="I124" s="5">
        <v>21137</v>
      </c>
      <c r="J124" s="20">
        <v>1</v>
      </c>
      <c r="K124" s="2" t="s">
        <v>437</v>
      </c>
      <c r="L124" s="2" t="s">
        <v>438</v>
      </c>
      <c r="M124" s="2" t="s">
        <v>436</v>
      </c>
    </row>
    <row r="125" spans="1:13" s="3" customFormat="1" ht="32.25" thickBot="1">
      <c r="A125" s="2">
        <v>51</v>
      </c>
      <c r="B125" s="2" t="s">
        <v>264</v>
      </c>
      <c r="C125" s="2" t="s">
        <v>439</v>
      </c>
      <c r="D125" s="33" t="s">
        <v>440</v>
      </c>
      <c r="E125" s="2"/>
      <c r="F125" s="2"/>
      <c r="G125" s="2" t="s">
        <v>1038</v>
      </c>
      <c r="H125" s="2" t="s">
        <v>441</v>
      </c>
      <c r="I125" s="5" t="s">
        <v>981</v>
      </c>
      <c r="J125" s="20">
        <v>1</v>
      </c>
      <c r="K125" s="2" t="s">
        <v>443</v>
      </c>
      <c r="L125" s="2" t="s">
        <v>444</v>
      </c>
      <c r="M125" s="2" t="s">
        <v>442</v>
      </c>
    </row>
    <row r="126" spans="1:13" s="3" customFormat="1" ht="32.25" thickBot="1">
      <c r="A126" s="2">
        <v>1</v>
      </c>
      <c r="B126" s="2" t="s">
        <v>445</v>
      </c>
      <c r="C126" s="2" t="s">
        <v>446</v>
      </c>
      <c r="D126" s="33">
        <v>603</v>
      </c>
      <c r="E126" s="2"/>
      <c r="F126" s="2"/>
      <c r="G126" s="2" t="s">
        <v>416</v>
      </c>
      <c r="H126" s="2"/>
      <c r="I126" s="5" t="s">
        <v>982</v>
      </c>
      <c r="J126" s="20">
        <v>17</v>
      </c>
      <c r="K126" s="2" t="s">
        <v>448</v>
      </c>
      <c r="L126" s="2" t="s">
        <v>449</v>
      </c>
      <c r="M126" s="2" t="s">
        <v>447</v>
      </c>
    </row>
    <row r="127" spans="1:13" s="3" customFormat="1" ht="32.25" thickBot="1">
      <c r="A127" s="2">
        <v>2</v>
      </c>
      <c r="B127" s="2" t="s">
        <v>445</v>
      </c>
      <c r="C127" s="2" t="s">
        <v>450</v>
      </c>
      <c r="D127" s="33">
        <v>603</v>
      </c>
      <c r="E127" s="2"/>
      <c r="F127" s="2"/>
      <c r="G127" s="2" t="s">
        <v>416</v>
      </c>
      <c r="H127" s="2"/>
      <c r="I127" s="5" t="s">
        <v>451</v>
      </c>
      <c r="J127" s="20">
        <v>11</v>
      </c>
      <c r="K127" s="2" t="s">
        <v>452</v>
      </c>
      <c r="L127" s="2" t="s">
        <v>453</v>
      </c>
      <c r="M127" s="2" t="s">
        <v>775</v>
      </c>
    </row>
    <row r="128" spans="1:13" s="3" customFormat="1" ht="32.25" thickBot="1">
      <c r="A128" s="2">
        <v>3</v>
      </c>
      <c r="B128" s="2" t="s">
        <v>445</v>
      </c>
      <c r="C128" s="2" t="s">
        <v>454</v>
      </c>
      <c r="D128" s="33">
        <v>603</v>
      </c>
      <c r="E128" s="2"/>
      <c r="F128" s="2"/>
      <c r="G128" s="2" t="s">
        <v>416</v>
      </c>
      <c r="H128" s="2"/>
      <c r="I128" s="5" t="s">
        <v>983</v>
      </c>
      <c r="J128" s="20">
        <v>2</v>
      </c>
      <c r="K128" s="2" t="s">
        <v>456</v>
      </c>
      <c r="L128" s="2" t="s">
        <v>457</v>
      </c>
      <c r="M128" s="2" t="s">
        <v>455</v>
      </c>
    </row>
    <row r="129" spans="1:13" s="3" customFormat="1" ht="32.25" thickBot="1">
      <c r="A129" s="2">
        <v>4</v>
      </c>
      <c r="B129" s="2" t="s">
        <v>445</v>
      </c>
      <c r="C129" s="2" t="s">
        <v>458</v>
      </c>
      <c r="D129" s="33">
        <v>805</v>
      </c>
      <c r="E129" s="2"/>
      <c r="F129" s="2"/>
      <c r="G129" s="2" t="s">
        <v>416</v>
      </c>
      <c r="H129" s="2"/>
      <c r="I129" s="5" t="s">
        <v>984</v>
      </c>
      <c r="J129" s="20">
        <v>4</v>
      </c>
      <c r="K129" s="2" t="s">
        <v>460</v>
      </c>
      <c r="L129" s="2" t="s">
        <v>461</v>
      </c>
      <c r="M129" s="2" t="s">
        <v>459</v>
      </c>
    </row>
    <row r="130" spans="1:13" s="3" customFormat="1" ht="16.5" thickBot="1">
      <c r="A130" s="2">
        <v>94</v>
      </c>
      <c r="B130" s="2" t="s">
        <v>370</v>
      </c>
      <c r="C130" s="2" t="s">
        <v>462</v>
      </c>
      <c r="D130" s="33" t="s">
        <v>463</v>
      </c>
      <c r="E130" s="2"/>
      <c r="F130" s="2"/>
      <c r="G130" s="2" t="s">
        <v>464</v>
      </c>
      <c r="H130" s="2" t="s">
        <v>465</v>
      </c>
      <c r="I130" s="5" t="s">
        <v>985</v>
      </c>
      <c r="J130" s="20">
        <v>1</v>
      </c>
      <c r="K130" s="2" t="s">
        <v>467</v>
      </c>
      <c r="L130" s="2" t="s">
        <v>465</v>
      </c>
      <c r="M130" s="2" t="s">
        <v>466</v>
      </c>
    </row>
    <row r="131" spans="1:13" s="3" customFormat="1" ht="32.25" thickBot="1">
      <c r="A131" s="2">
        <v>95</v>
      </c>
      <c r="B131" s="2" t="s">
        <v>370</v>
      </c>
      <c r="C131" s="2" t="s">
        <v>468</v>
      </c>
      <c r="D131" s="33" t="s">
        <v>469</v>
      </c>
      <c r="E131" s="2"/>
      <c r="F131" s="2"/>
      <c r="G131" s="2" t="s">
        <v>422</v>
      </c>
      <c r="H131" s="2" t="s">
        <v>470</v>
      </c>
      <c r="I131" s="5" t="s">
        <v>986</v>
      </c>
      <c r="J131" s="20">
        <v>1</v>
      </c>
      <c r="K131" s="2" t="s">
        <v>472</v>
      </c>
      <c r="L131" s="2" t="s">
        <v>470</v>
      </c>
      <c r="M131" s="2" t="s">
        <v>471</v>
      </c>
    </row>
    <row r="132" spans="1:13" s="3" customFormat="1" ht="16.5" thickBot="1">
      <c r="A132" s="2">
        <v>72</v>
      </c>
      <c r="B132" s="2" t="s">
        <v>473</v>
      </c>
      <c r="C132" s="2" t="s">
        <v>474</v>
      </c>
      <c r="D132" s="33" t="s">
        <v>475</v>
      </c>
      <c r="E132" s="2"/>
      <c r="F132" s="2"/>
      <c r="G132" s="2" t="s">
        <v>476</v>
      </c>
      <c r="H132" s="2" t="s">
        <v>474</v>
      </c>
      <c r="I132" s="5" t="s">
        <v>987</v>
      </c>
      <c r="J132" s="20">
        <v>2</v>
      </c>
      <c r="K132" s="2" t="s">
        <v>478</v>
      </c>
      <c r="L132" s="2" t="s">
        <v>479</v>
      </c>
      <c r="M132" s="2" t="s">
        <v>477</v>
      </c>
    </row>
    <row r="133" spans="1:13" s="3" customFormat="1" ht="32.25" thickBot="1">
      <c r="A133" s="2">
        <v>52</v>
      </c>
      <c r="B133" s="2" t="s">
        <v>264</v>
      </c>
      <c r="C133" s="2" t="s">
        <v>480</v>
      </c>
      <c r="D133" s="33" t="s">
        <v>481</v>
      </c>
      <c r="E133" s="2"/>
      <c r="F133" s="2"/>
      <c r="G133" s="2" t="s">
        <v>482</v>
      </c>
      <c r="H133" s="2" t="s">
        <v>483</v>
      </c>
      <c r="I133" s="5" t="s">
        <v>988</v>
      </c>
      <c r="J133" s="20">
        <v>8</v>
      </c>
      <c r="K133" s="2" t="s">
        <v>485</v>
      </c>
      <c r="L133" s="2" t="s">
        <v>486</v>
      </c>
      <c r="M133" s="2" t="s">
        <v>484</v>
      </c>
    </row>
    <row r="134" spans="1:13" s="3" customFormat="1" ht="32.25" thickBot="1">
      <c r="A134" s="2">
        <v>53</v>
      </c>
      <c r="B134" s="2" t="s">
        <v>264</v>
      </c>
      <c r="C134" s="2" t="s">
        <v>487</v>
      </c>
      <c r="D134" s="33" t="s">
        <v>488</v>
      </c>
      <c r="E134" s="2"/>
      <c r="F134" s="2"/>
      <c r="G134" s="2" t="s">
        <v>489</v>
      </c>
      <c r="H134" s="2" t="s">
        <v>490</v>
      </c>
      <c r="I134" s="5" t="s">
        <v>989</v>
      </c>
      <c r="J134" s="20">
        <v>1</v>
      </c>
      <c r="K134" s="2" t="s">
        <v>871</v>
      </c>
      <c r="L134" s="2" t="s">
        <v>490</v>
      </c>
      <c r="M134" s="2" t="s">
        <v>491</v>
      </c>
    </row>
    <row r="135" spans="1:13" s="3" customFormat="1" ht="32.25" thickBot="1">
      <c r="A135" s="2">
        <v>54</v>
      </c>
      <c r="B135" s="2" t="s">
        <v>264</v>
      </c>
      <c r="C135" s="2" t="s">
        <v>492</v>
      </c>
      <c r="D135" s="33" t="s">
        <v>493</v>
      </c>
      <c r="E135" s="2"/>
      <c r="F135" s="2"/>
      <c r="G135" s="2" t="s">
        <v>494</v>
      </c>
      <c r="H135" s="2" t="s">
        <v>495</v>
      </c>
      <c r="I135" s="5" t="s">
        <v>990</v>
      </c>
      <c r="J135" s="20">
        <v>1</v>
      </c>
      <c r="K135" s="2" t="s">
        <v>497</v>
      </c>
      <c r="L135" s="2" t="s">
        <v>495</v>
      </c>
      <c r="M135" s="2" t="s">
        <v>496</v>
      </c>
    </row>
    <row r="136" spans="1:13" s="43" customFormat="1" ht="16.5" thickBot="1">
      <c r="A136" s="38">
        <v>56</v>
      </c>
      <c r="B136" s="38" t="s">
        <v>264</v>
      </c>
      <c r="C136" s="38" t="s">
        <v>499</v>
      </c>
      <c r="D136" s="38" t="s">
        <v>810</v>
      </c>
      <c r="E136" s="38"/>
      <c r="F136" s="38"/>
      <c r="G136" s="38" t="s">
        <v>500</v>
      </c>
      <c r="H136" s="38" t="s">
        <v>1067</v>
      </c>
      <c r="I136" s="44" t="s">
        <v>1030</v>
      </c>
      <c r="J136" s="41">
        <v>1</v>
      </c>
      <c r="K136" s="38" t="s">
        <v>763</v>
      </c>
      <c r="L136" s="38" t="s">
        <v>1068</v>
      </c>
      <c r="M136" s="38" t="s">
        <v>501</v>
      </c>
    </row>
    <row r="137" spans="1:13" s="3" customFormat="1" ht="32.25" thickBot="1">
      <c r="A137" s="2">
        <v>57</v>
      </c>
      <c r="B137" s="2" t="s">
        <v>264</v>
      </c>
      <c r="C137" s="2" t="s">
        <v>502</v>
      </c>
      <c r="D137" s="33" t="s">
        <v>503</v>
      </c>
      <c r="E137" s="2"/>
      <c r="F137" s="2"/>
      <c r="G137" s="2" t="s">
        <v>504</v>
      </c>
      <c r="H137" s="2" t="s">
        <v>502</v>
      </c>
      <c r="I137" s="5" t="s">
        <v>991</v>
      </c>
      <c r="J137" s="20">
        <v>1</v>
      </c>
      <c r="K137" s="2" t="s">
        <v>506</v>
      </c>
      <c r="L137" s="5" t="s">
        <v>507</v>
      </c>
      <c r="M137" s="2" t="s">
        <v>505</v>
      </c>
    </row>
    <row r="138" spans="1:13" s="3" customFormat="1" ht="16.5" thickBot="1">
      <c r="A138" s="2">
        <v>96</v>
      </c>
      <c r="B138" s="2" t="s">
        <v>370</v>
      </c>
      <c r="C138" s="2" t="s">
        <v>508</v>
      </c>
      <c r="D138" s="33" t="s">
        <v>421</v>
      </c>
      <c r="E138" s="2"/>
      <c r="F138" s="2"/>
      <c r="G138" s="2" t="s">
        <v>509</v>
      </c>
      <c r="H138" s="2" t="s">
        <v>508</v>
      </c>
      <c r="I138" s="5" t="s">
        <v>992</v>
      </c>
      <c r="J138" s="20">
        <v>1</v>
      </c>
      <c r="K138" s="2" t="s">
        <v>511</v>
      </c>
      <c r="L138" s="2" t="s">
        <v>512</v>
      </c>
      <c r="M138" s="2" t="s">
        <v>510</v>
      </c>
    </row>
    <row r="139" spans="1:13" s="3" customFormat="1" ht="32.25" thickBot="1">
      <c r="A139" s="2">
        <v>97</v>
      </c>
      <c r="B139" s="2" t="s">
        <v>370</v>
      </c>
      <c r="C139" s="2" t="s">
        <v>513</v>
      </c>
      <c r="D139" s="33" t="s">
        <v>514</v>
      </c>
      <c r="E139" s="2"/>
      <c r="F139" s="2"/>
      <c r="G139" s="2" t="s">
        <v>373</v>
      </c>
      <c r="H139" s="2" t="s">
        <v>515</v>
      </c>
      <c r="I139" s="5" t="s">
        <v>993</v>
      </c>
      <c r="J139" s="20">
        <v>1</v>
      </c>
      <c r="K139" s="2" t="s">
        <v>517</v>
      </c>
      <c r="L139" s="2" t="s">
        <v>515</v>
      </c>
      <c r="M139" s="2" t="s">
        <v>516</v>
      </c>
    </row>
    <row r="140" spans="1:13" s="3" customFormat="1" ht="16.5" thickBot="1">
      <c r="A140" s="2">
        <v>98</v>
      </c>
      <c r="B140" s="2" t="s">
        <v>370</v>
      </c>
      <c r="C140" s="2" t="s">
        <v>518</v>
      </c>
      <c r="D140" s="33" t="s">
        <v>519</v>
      </c>
      <c r="E140" s="2"/>
      <c r="F140" s="2"/>
      <c r="G140" s="2" t="s">
        <v>520</v>
      </c>
      <c r="H140" s="2" t="s">
        <v>521</v>
      </c>
      <c r="I140" s="5" t="s">
        <v>994</v>
      </c>
      <c r="J140" s="20">
        <v>1</v>
      </c>
      <c r="K140" s="2" t="s">
        <v>523</v>
      </c>
      <c r="L140" s="2" t="s">
        <v>521</v>
      </c>
      <c r="M140" s="2" t="s">
        <v>522</v>
      </c>
    </row>
    <row r="141" spans="1:13" s="3" customFormat="1" ht="16.5" thickBot="1">
      <c r="A141" s="2">
        <v>100</v>
      </c>
      <c r="B141" s="2" t="s">
        <v>370</v>
      </c>
      <c r="C141" s="2" t="s">
        <v>524</v>
      </c>
      <c r="D141" s="33" t="s">
        <v>372</v>
      </c>
      <c r="E141" s="2"/>
      <c r="F141" s="2"/>
      <c r="G141" s="2" t="s">
        <v>525</v>
      </c>
      <c r="H141" s="2" t="s">
        <v>524</v>
      </c>
      <c r="I141" s="5" t="s">
        <v>995</v>
      </c>
      <c r="J141" s="20">
        <v>1</v>
      </c>
      <c r="K141" s="2" t="s">
        <v>527</v>
      </c>
      <c r="L141" s="2" t="s">
        <v>524</v>
      </c>
      <c r="M141" s="2" t="s">
        <v>526</v>
      </c>
    </row>
    <row r="142" spans="1:13" s="3" customFormat="1" ht="16.5" thickBot="1">
      <c r="A142" s="2">
        <v>135</v>
      </c>
      <c r="B142" s="2" t="s">
        <v>528</v>
      </c>
      <c r="C142" s="2" t="s">
        <v>529</v>
      </c>
      <c r="D142" s="33" t="s">
        <v>530</v>
      </c>
      <c r="E142" s="2"/>
      <c r="F142" s="2"/>
      <c r="G142" s="2"/>
      <c r="H142" s="2" t="s">
        <v>531</v>
      </c>
      <c r="I142" s="5" t="s">
        <v>996</v>
      </c>
      <c r="J142" s="20">
        <v>2</v>
      </c>
      <c r="K142" s="2" t="s">
        <v>533</v>
      </c>
      <c r="L142" s="2" t="s">
        <v>534</v>
      </c>
      <c r="M142" s="2" t="s">
        <v>532</v>
      </c>
    </row>
    <row r="143" spans="1:13" s="3" customFormat="1" ht="32.25" thickBot="1">
      <c r="A143" s="2">
        <v>136</v>
      </c>
      <c r="B143" s="2" t="s">
        <v>528</v>
      </c>
      <c r="C143" s="2" t="s">
        <v>529</v>
      </c>
      <c r="D143" s="33" t="s">
        <v>535</v>
      </c>
      <c r="E143" s="2"/>
      <c r="F143" s="2"/>
      <c r="G143" s="2" t="s">
        <v>536</v>
      </c>
      <c r="H143" s="2" t="s">
        <v>537</v>
      </c>
      <c r="I143" s="5">
        <v>37015</v>
      </c>
      <c r="J143" s="20">
        <v>2</v>
      </c>
      <c r="K143" s="2" t="s">
        <v>529</v>
      </c>
      <c r="L143" s="2" t="s">
        <v>537</v>
      </c>
      <c r="M143" s="2" t="s">
        <v>538</v>
      </c>
    </row>
    <row r="144" spans="1:13" s="43" customFormat="1" ht="16.5" thickBot="1">
      <c r="A144" s="38">
        <v>215</v>
      </c>
      <c r="B144" s="38" t="s">
        <v>539</v>
      </c>
      <c r="C144" s="38" t="s">
        <v>540</v>
      </c>
      <c r="D144" s="39" t="s">
        <v>541</v>
      </c>
      <c r="E144" s="38"/>
      <c r="F144" s="38"/>
      <c r="G144" s="38" t="s">
        <v>542</v>
      </c>
      <c r="H144" s="38" t="s">
        <v>540</v>
      </c>
      <c r="I144" s="44" t="s">
        <v>1054</v>
      </c>
      <c r="J144" s="41">
        <v>5</v>
      </c>
      <c r="K144" s="38" t="s">
        <v>544</v>
      </c>
      <c r="L144" s="38" t="s">
        <v>540</v>
      </c>
      <c r="M144" s="38" t="s">
        <v>543</v>
      </c>
    </row>
    <row r="145" spans="1:13" s="3" customFormat="1" ht="16.5" thickBot="1">
      <c r="A145" s="2">
        <v>58</v>
      </c>
      <c r="B145" s="2" t="s">
        <v>264</v>
      </c>
      <c r="C145" s="2" t="s">
        <v>545</v>
      </c>
      <c r="D145" s="33" t="s">
        <v>546</v>
      </c>
      <c r="E145" s="2"/>
      <c r="F145" s="2"/>
      <c r="G145" s="2" t="s">
        <v>547</v>
      </c>
      <c r="H145" s="2" t="s">
        <v>772</v>
      </c>
      <c r="I145" s="2" t="s">
        <v>1055</v>
      </c>
      <c r="J145" s="20">
        <v>1</v>
      </c>
      <c r="K145" s="2" t="s">
        <v>549</v>
      </c>
      <c r="L145" s="38" t="s">
        <v>772</v>
      </c>
      <c r="M145" s="2" t="s">
        <v>548</v>
      </c>
    </row>
    <row r="146" spans="1:13" s="3" customFormat="1" ht="32.25" thickBot="1">
      <c r="A146" s="2">
        <v>69</v>
      </c>
      <c r="B146" s="2" t="s">
        <v>550</v>
      </c>
      <c r="C146" s="2" t="s">
        <v>553</v>
      </c>
      <c r="D146" s="33" t="s">
        <v>554</v>
      </c>
      <c r="E146" s="2"/>
      <c r="F146" s="2"/>
      <c r="G146" s="2" t="s">
        <v>494</v>
      </c>
      <c r="H146" s="2" t="s">
        <v>760</v>
      </c>
      <c r="I146" s="2" t="s">
        <v>997</v>
      </c>
      <c r="J146" s="20">
        <v>1</v>
      </c>
      <c r="K146" s="2" t="s">
        <v>553</v>
      </c>
      <c r="L146" s="2" t="s">
        <v>872</v>
      </c>
      <c r="M146" s="2" t="s">
        <v>555</v>
      </c>
    </row>
    <row r="147" spans="1:13" s="12" customFormat="1" ht="38.25" thickBot="1">
      <c r="A147" s="11">
        <v>77</v>
      </c>
      <c r="B147" s="11" t="s">
        <v>550</v>
      </c>
      <c r="C147" s="11" t="s">
        <v>556</v>
      </c>
      <c r="D147" s="35" t="s">
        <v>557</v>
      </c>
      <c r="E147" s="11"/>
      <c r="F147" s="11"/>
      <c r="G147" s="2" t="s">
        <v>494</v>
      </c>
      <c r="H147" s="2" t="s">
        <v>834</v>
      </c>
      <c r="I147" s="2" t="s">
        <v>1056</v>
      </c>
      <c r="J147" s="22">
        <v>1</v>
      </c>
      <c r="K147" s="2" t="s">
        <v>832</v>
      </c>
      <c r="L147" s="2" t="s">
        <v>833</v>
      </c>
      <c r="M147" s="11" t="s">
        <v>558</v>
      </c>
    </row>
    <row r="148" spans="1:13" s="3" customFormat="1" ht="32.25" thickBot="1">
      <c r="A148" s="2">
        <v>78</v>
      </c>
      <c r="B148" s="2" t="s">
        <v>550</v>
      </c>
      <c r="C148" s="2" t="s">
        <v>559</v>
      </c>
      <c r="D148" s="33" t="s">
        <v>560</v>
      </c>
      <c r="E148" s="2"/>
      <c r="F148" s="2"/>
      <c r="G148" s="2" t="s">
        <v>494</v>
      </c>
      <c r="H148" s="2" t="s">
        <v>559</v>
      </c>
      <c r="I148" s="2" t="s">
        <v>998</v>
      </c>
      <c r="J148" s="20">
        <v>1</v>
      </c>
      <c r="K148" s="2" t="s">
        <v>562</v>
      </c>
      <c r="L148" s="2" t="s">
        <v>559</v>
      </c>
      <c r="M148" s="2" t="s">
        <v>561</v>
      </c>
    </row>
    <row r="149" spans="1:13" s="3" customFormat="1" ht="32.25" thickBot="1">
      <c r="A149" s="2">
        <v>101</v>
      </c>
      <c r="B149" s="2" t="s">
        <v>370</v>
      </c>
      <c r="C149" s="2" t="s">
        <v>563</v>
      </c>
      <c r="D149" s="33" t="s">
        <v>564</v>
      </c>
      <c r="E149" s="2"/>
      <c r="F149" s="2"/>
      <c r="G149" s="2" t="s">
        <v>565</v>
      </c>
      <c r="H149" s="2" t="s">
        <v>566</v>
      </c>
      <c r="I149" s="5" t="s">
        <v>999</v>
      </c>
      <c r="J149" s="20">
        <v>1</v>
      </c>
      <c r="K149" s="2" t="s">
        <v>1036</v>
      </c>
      <c r="L149" s="2" t="s">
        <v>774</v>
      </c>
      <c r="M149" s="2" t="s">
        <v>567</v>
      </c>
    </row>
    <row r="150" spans="1:13" s="3" customFormat="1" ht="32.25" thickBot="1">
      <c r="A150" s="2">
        <v>102</v>
      </c>
      <c r="B150" s="2" t="s">
        <v>370</v>
      </c>
      <c r="C150" s="2" t="s">
        <v>568</v>
      </c>
      <c r="D150" s="33" t="s">
        <v>569</v>
      </c>
      <c r="E150" s="2"/>
      <c r="F150" s="2"/>
      <c r="G150" s="2" t="s">
        <v>565</v>
      </c>
      <c r="H150" s="2" t="s">
        <v>570</v>
      </c>
      <c r="I150" s="5" t="s">
        <v>1000</v>
      </c>
      <c r="J150" s="20">
        <v>1</v>
      </c>
      <c r="K150" s="2" t="s">
        <v>764</v>
      </c>
      <c r="L150" s="2" t="s">
        <v>765</v>
      </c>
      <c r="M150" s="2" t="s">
        <v>571</v>
      </c>
    </row>
    <row r="151" spans="1:13" s="3" customFormat="1" ht="16.5" thickBot="1">
      <c r="A151" s="2">
        <v>103</v>
      </c>
      <c r="B151" s="2" t="s">
        <v>370</v>
      </c>
      <c r="C151" s="2" t="s">
        <v>572</v>
      </c>
      <c r="D151" s="33" t="s">
        <v>573</v>
      </c>
      <c r="E151" s="2"/>
      <c r="F151" s="2"/>
      <c r="G151" s="2" t="s">
        <v>373</v>
      </c>
      <c r="H151" s="2" t="s">
        <v>574</v>
      </c>
      <c r="I151" s="5" t="s">
        <v>875</v>
      </c>
      <c r="J151" s="20">
        <v>1</v>
      </c>
      <c r="K151" s="2" t="s">
        <v>863</v>
      </c>
      <c r="L151" s="2" t="s">
        <v>574</v>
      </c>
      <c r="M151" s="2" t="s">
        <v>575</v>
      </c>
    </row>
    <row r="152" spans="1:13" s="3" customFormat="1" ht="32.25" thickBot="1">
      <c r="A152" s="2">
        <v>104</v>
      </c>
      <c r="B152" s="2" t="s">
        <v>370</v>
      </c>
      <c r="C152" s="2" t="s">
        <v>576</v>
      </c>
      <c r="D152" s="33" t="s">
        <v>577</v>
      </c>
      <c r="E152" s="2"/>
      <c r="F152" s="2"/>
      <c r="G152" s="2" t="s">
        <v>578</v>
      </c>
      <c r="H152" s="2" t="s">
        <v>579</v>
      </c>
      <c r="I152" s="5" t="s">
        <v>1001</v>
      </c>
      <c r="J152" s="20">
        <f>7-3</f>
        <v>4</v>
      </c>
      <c r="K152" s="2" t="s">
        <v>580</v>
      </c>
      <c r="L152" s="2" t="s">
        <v>579</v>
      </c>
      <c r="M152" s="2" t="s">
        <v>792</v>
      </c>
    </row>
    <row r="153" spans="1:13" s="3" customFormat="1" ht="32.25" thickBot="1">
      <c r="A153" s="2">
        <v>105</v>
      </c>
      <c r="B153" s="2" t="s">
        <v>370</v>
      </c>
      <c r="C153" s="2" t="s">
        <v>581</v>
      </c>
      <c r="D153" s="33" t="s">
        <v>577</v>
      </c>
      <c r="E153" s="2"/>
      <c r="F153" s="2"/>
      <c r="G153" s="2" t="s">
        <v>578</v>
      </c>
      <c r="H153" s="2" t="s">
        <v>582</v>
      </c>
      <c r="I153" s="5" t="s">
        <v>1002</v>
      </c>
      <c r="J153" s="20">
        <v>3</v>
      </c>
      <c r="K153" s="2" t="s">
        <v>584</v>
      </c>
      <c r="L153" s="2" t="s">
        <v>582</v>
      </c>
      <c r="M153" s="2" t="s">
        <v>583</v>
      </c>
    </row>
    <row r="154" spans="1:13" s="3" customFormat="1" ht="16.5" thickBot="1">
      <c r="A154" s="2">
        <v>137</v>
      </c>
      <c r="B154" s="2" t="s">
        <v>585</v>
      </c>
      <c r="C154" s="2" t="s">
        <v>586</v>
      </c>
      <c r="D154" s="33" t="s">
        <v>427</v>
      </c>
      <c r="E154" s="2"/>
      <c r="F154" s="2"/>
      <c r="G154" s="2" t="s">
        <v>578</v>
      </c>
      <c r="H154" s="2" t="s">
        <v>587</v>
      </c>
      <c r="I154" s="5">
        <v>48028</v>
      </c>
      <c r="J154" s="20">
        <v>1</v>
      </c>
      <c r="K154" s="2" t="s">
        <v>589</v>
      </c>
      <c r="L154" s="2" t="s">
        <v>587</v>
      </c>
      <c r="M154" s="2" t="s">
        <v>588</v>
      </c>
    </row>
    <row r="155" spans="1:13" s="3" customFormat="1" ht="16.5" thickBot="1">
      <c r="A155" s="2">
        <v>138</v>
      </c>
      <c r="B155" s="2" t="s">
        <v>585</v>
      </c>
      <c r="C155" s="2" t="s">
        <v>590</v>
      </c>
      <c r="D155" s="33" t="s">
        <v>591</v>
      </c>
      <c r="E155" s="2"/>
      <c r="F155" s="2"/>
      <c r="G155" s="2" t="s">
        <v>578</v>
      </c>
      <c r="H155" s="2" t="s">
        <v>592</v>
      </c>
      <c r="I155" s="5" t="s">
        <v>1003</v>
      </c>
      <c r="J155" s="20">
        <v>3</v>
      </c>
      <c r="K155" s="2" t="s">
        <v>590</v>
      </c>
      <c r="L155" s="2" t="s">
        <v>592</v>
      </c>
      <c r="M155" s="2" t="s">
        <v>593</v>
      </c>
    </row>
    <row r="156" spans="1:13" s="3" customFormat="1" ht="16.5" thickBot="1">
      <c r="A156" s="2">
        <v>139</v>
      </c>
      <c r="B156" s="2" t="s">
        <v>585</v>
      </c>
      <c r="C156" s="2" t="s">
        <v>594</v>
      </c>
      <c r="D156" s="33" t="s">
        <v>595</v>
      </c>
      <c r="E156" s="2"/>
      <c r="F156" s="2"/>
      <c r="G156" s="2" t="s">
        <v>578</v>
      </c>
      <c r="H156" s="2" t="s">
        <v>596</v>
      </c>
      <c r="I156" s="5">
        <v>48030</v>
      </c>
      <c r="J156" s="20">
        <v>3</v>
      </c>
      <c r="K156" s="2" t="s">
        <v>594</v>
      </c>
      <c r="L156" s="2" t="s">
        <v>596</v>
      </c>
      <c r="M156" s="2" t="s">
        <v>597</v>
      </c>
    </row>
    <row r="157" spans="1:13" s="3" customFormat="1" ht="16.5" thickBot="1">
      <c r="A157" s="2">
        <v>140</v>
      </c>
      <c r="B157" s="2" t="s">
        <v>585</v>
      </c>
      <c r="C157" s="2" t="s">
        <v>598</v>
      </c>
      <c r="D157" s="33" t="s">
        <v>599</v>
      </c>
      <c r="E157" s="2"/>
      <c r="F157" s="2"/>
      <c r="G157" s="2" t="s">
        <v>578</v>
      </c>
      <c r="H157" s="2" t="s">
        <v>600</v>
      </c>
      <c r="I157" s="5" t="s">
        <v>1004</v>
      </c>
      <c r="J157" s="20">
        <v>4</v>
      </c>
      <c r="K157" s="2" t="s">
        <v>598</v>
      </c>
      <c r="L157" s="2" t="s">
        <v>600</v>
      </c>
      <c r="M157" s="2" t="s">
        <v>601</v>
      </c>
    </row>
    <row r="158" spans="1:13" s="3" customFormat="1" ht="16.5" thickBot="1">
      <c r="A158" s="2">
        <v>141</v>
      </c>
      <c r="B158" s="2" t="s">
        <v>585</v>
      </c>
      <c r="C158" s="2" t="s">
        <v>602</v>
      </c>
      <c r="D158" s="33" t="s">
        <v>599</v>
      </c>
      <c r="E158" s="2"/>
      <c r="F158" s="2"/>
      <c r="G158" s="2" t="s">
        <v>578</v>
      </c>
      <c r="H158" s="2" t="s">
        <v>603</v>
      </c>
      <c r="I158" s="5" t="s">
        <v>1005</v>
      </c>
      <c r="J158" s="20">
        <v>13</v>
      </c>
      <c r="K158" s="17" t="s">
        <v>604</v>
      </c>
      <c r="L158" s="17" t="s">
        <v>605</v>
      </c>
      <c r="M158" s="2" t="s">
        <v>766</v>
      </c>
    </row>
    <row r="159" spans="1:13" s="3" customFormat="1" ht="32.25" thickBot="1">
      <c r="A159" s="2">
        <v>106</v>
      </c>
      <c r="B159" s="2" t="s">
        <v>370</v>
      </c>
      <c r="C159" s="2" t="s">
        <v>606</v>
      </c>
      <c r="D159" s="33" t="s">
        <v>607</v>
      </c>
      <c r="E159" s="2"/>
      <c r="F159" s="2"/>
      <c r="G159" s="2" t="s">
        <v>373</v>
      </c>
      <c r="H159" s="2" t="s">
        <v>606</v>
      </c>
      <c r="I159" s="5" t="s">
        <v>1006</v>
      </c>
      <c r="J159" s="23">
        <v>1</v>
      </c>
      <c r="K159" s="2" t="s">
        <v>609</v>
      </c>
      <c r="L159" s="2" t="s">
        <v>606</v>
      </c>
      <c r="M159" s="16" t="s">
        <v>608</v>
      </c>
    </row>
    <row r="160" spans="1:13" s="3" customFormat="1" ht="16.5" thickBot="1">
      <c r="A160" s="2">
        <v>59</v>
      </c>
      <c r="B160" s="2" t="s">
        <v>264</v>
      </c>
      <c r="C160" s="2" t="s">
        <v>610</v>
      </c>
      <c r="D160" s="33" t="s">
        <v>551</v>
      </c>
      <c r="E160" s="2"/>
      <c r="F160" s="2"/>
      <c r="G160" s="2" t="s">
        <v>494</v>
      </c>
      <c r="H160" s="2" t="s">
        <v>552</v>
      </c>
      <c r="I160" s="7" t="s">
        <v>836</v>
      </c>
      <c r="J160" s="15">
        <v>8</v>
      </c>
      <c r="K160" s="2" t="s">
        <v>611</v>
      </c>
      <c r="L160" s="2" t="s">
        <v>837</v>
      </c>
      <c r="M160" s="16" t="s">
        <v>855</v>
      </c>
    </row>
    <row r="161" spans="1:13" s="43" customFormat="1" ht="48" thickBot="1">
      <c r="A161" s="38">
        <v>107</v>
      </c>
      <c r="B161" s="38" t="s">
        <v>370</v>
      </c>
      <c r="C161" s="38" t="s">
        <v>612</v>
      </c>
      <c r="D161" s="39" t="s">
        <v>613</v>
      </c>
      <c r="E161" s="38"/>
      <c r="F161" s="38"/>
      <c r="G161" s="2" t="s">
        <v>498</v>
      </c>
      <c r="H161" s="38" t="s">
        <v>612</v>
      </c>
      <c r="I161" s="40" t="s">
        <v>876</v>
      </c>
      <c r="J161" s="41">
        <v>1</v>
      </c>
      <c r="K161" s="42" t="s">
        <v>615</v>
      </c>
      <c r="L161" s="42" t="s">
        <v>877</v>
      </c>
      <c r="M161" s="38" t="s">
        <v>614</v>
      </c>
    </row>
    <row r="162" spans="1:13" s="3" customFormat="1" ht="16.5" thickBot="1">
      <c r="A162" s="2">
        <v>65</v>
      </c>
      <c r="B162" s="2" t="s">
        <v>264</v>
      </c>
      <c r="C162" s="2" t="s">
        <v>691</v>
      </c>
      <c r="D162" s="2" t="s">
        <v>692</v>
      </c>
      <c r="E162" s="2"/>
      <c r="F162" s="2"/>
      <c r="G162" s="2" t="s">
        <v>693</v>
      </c>
      <c r="H162" s="2" t="s">
        <v>694</v>
      </c>
      <c r="I162" s="2" t="s">
        <v>1059</v>
      </c>
      <c r="J162" s="13">
        <v>1</v>
      </c>
      <c r="K162" s="2" t="s">
        <v>866</v>
      </c>
      <c r="L162" s="2" t="s">
        <v>867</v>
      </c>
      <c r="M162" s="10" t="s">
        <v>695</v>
      </c>
    </row>
    <row r="163" spans="1:13" s="3" customFormat="1" ht="16.5" thickBot="1">
      <c r="A163" s="2">
        <v>109</v>
      </c>
      <c r="B163" s="2" t="s">
        <v>370</v>
      </c>
      <c r="C163" s="2" t="s">
        <v>616</v>
      </c>
      <c r="D163" s="33" t="s">
        <v>381</v>
      </c>
      <c r="E163" s="2"/>
      <c r="F163" s="2"/>
      <c r="G163" s="2" t="s">
        <v>373</v>
      </c>
      <c r="H163" s="2" t="s">
        <v>617</v>
      </c>
      <c r="I163" s="5" t="s">
        <v>1058</v>
      </c>
      <c r="J163" s="20">
        <v>2</v>
      </c>
      <c r="K163" s="2" t="s">
        <v>1037</v>
      </c>
      <c r="L163" s="2" t="s">
        <v>619</v>
      </c>
      <c r="M163" s="2" t="s">
        <v>618</v>
      </c>
    </row>
    <row r="164" spans="1:13" s="3" customFormat="1" ht="32.25" thickBot="1">
      <c r="A164" s="2">
        <v>110</v>
      </c>
      <c r="B164" s="2" t="s">
        <v>370</v>
      </c>
      <c r="C164" s="2" t="s">
        <v>620</v>
      </c>
      <c r="D164" s="33" t="s">
        <v>421</v>
      </c>
      <c r="E164" s="2"/>
      <c r="F164" s="2"/>
      <c r="G164" s="2" t="s">
        <v>621</v>
      </c>
      <c r="H164" s="2" t="s">
        <v>622</v>
      </c>
      <c r="I164" s="5" t="s">
        <v>1007</v>
      </c>
      <c r="J164" s="20">
        <v>2</v>
      </c>
      <c r="K164" s="2" t="s">
        <v>624</v>
      </c>
      <c r="L164" s="2" t="s">
        <v>625</v>
      </c>
      <c r="M164" s="2" t="s">
        <v>623</v>
      </c>
    </row>
    <row r="165" spans="1:13" s="3" customFormat="1" ht="16.5" thickBot="1">
      <c r="A165" s="2">
        <v>111</v>
      </c>
      <c r="B165" s="2" t="s">
        <v>370</v>
      </c>
      <c r="C165" s="2" t="s">
        <v>626</v>
      </c>
      <c r="D165" s="33" t="s">
        <v>627</v>
      </c>
      <c r="E165" s="2"/>
      <c r="F165" s="2"/>
      <c r="G165" s="2" t="s">
        <v>621</v>
      </c>
      <c r="H165" s="2" t="s">
        <v>628</v>
      </c>
      <c r="I165" s="5" t="s">
        <v>1057</v>
      </c>
      <c r="J165" s="20">
        <v>1</v>
      </c>
      <c r="K165" s="2" t="s">
        <v>630</v>
      </c>
      <c r="L165" s="2" t="s">
        <v>631</v>
      </c>
      <c r="M165" s="2" t="s">
        <v>629</v>
      </c>
    </row>
    <row r="166" spans="1:13" s="3" customFormat="1" ht="32.25" thickBot="1">
      <c r="A166" s="2">
        <v>62</v>
      </c>
      <c r="B166" s="2" t="s">
        <v>264</v>
      </c>
      <c r="C166" s="2" t="s">
        <v>632</v>
      </c>
      <c r="D166" s="33" t="s">
        <v>633</v>
      </c>
      <c r="E166" s="2"/>
      <c r="F166" s="2"/>
      <c r="G166" s="2" t="s">
        <v>634</v>
      </c>
      <c r="H166" s="2" t="s">
        <v>635</v>
      </c>
      <c r="I166" s="5" t="s">
        <v>1008</v>
      </c>
      <c r="J166" s="20">
        <v>2</v>
      </c>
      <c r="K166" s="2" t="s">
        <v>637</v>
      </c>
      <c r="L166" s="2" t="s">
        <v>638</v>
      </c>
      <c r="M166" s="2" t="s">
        <v>636</v>
      </c>
    </row>
    <row r="167" spans="1:13" s="3" customFormat="1" ht="16.5" thickBot="1">
      <c r="A167" s="2">
        <v>214</v>
      </c>
      <c r="B167" s="2" t="s">
        <v>639</v>
      </c>
      <c r="C167" s="2" t="s">
        <v>640</v>
      </c>
      <c r="D167" s="33" t="s">
        <v>599</v>
      </c>
      <c r="E167" s="2"/>
      <c r="F167" s="2"/>
      <c r="G167" s="2" t="s">
        <v>641</v>
      </c>
      <c r="H167" s="2" t="s">
        <v>642</v>
      </c>
      <c r="I167" s="5" t="s">
        <v>1009</v>
      </c>
      <c r="J167" s="20">
        <v>1</v>
      </c>
      <c r="K167" s="2" t="s">
        <v>644</v>
      </c>
      <c r="L167" s="2" t="s">
        <v>645</v>
      </c>
      <c r="M167" s="2" t="s">
        <v>643</v>
      </c>
    </row>
    <row r="168" spans="1:13" s="3" customFormat="1" ht="32.25" thickBot="1">
      <c r="A168" s="2">
        <v>112</v>
      </c>
      <c r="B168" s="2" t="s">
        <v>370</v>
      </c>
      <c r="C168" s="2" t="s">
        <v>646</v>
      </c>
      <c r="D168" s="33" t="s">
        <v>647</v>
      </c>
      <c r="E168" s="2"/>
      <c r="F168" s="2"/>
      <c r="G168" s="2" t="s">
        <v>498</v>
      </c>
      <c r="H168" s="2" t="s">
        <v>862</v>
      </c>
      <c r="I168" s="5" t="s">
        <v>1010</v>
      </c>
      <c r="J168" s="20">
        <v>1</v>
      </c>
      <c r="K168" s="2" t="s">
        <v>863</v>
      </c>
      <c r="L168" s="2" t="s">
        <v>862</v>
      </c>
      <c r="M168" s="2" t="s">
        <v>648</v>
      </c>
    </row>
    <row r="169" spans="1:13" s="3" customFormat="1" ht="32.25" thickBot="1">
      <c r="A169" s="2">
        <v>113</v>
      </c>
      <c r="B169" s="2" t="s">
        <v>370</v>
      </c>
      <c r="C169" s="2" t="s">
        <v>649</v>
      </c>
      <c r="D169" s="33" t="s">
        <v>650</v>
      </c>
      <c r="E169" s="2"/>
      <c r="F169" s="2"/>
      <c r="G169" s="2" t="s">
        <v>498</v>
      </c>
      <c r="H169" s="2" t="s">
        <v>649</v>
      </c>
      <c r="I169" s="5" t="s">
        <v>1011</v>
      </c>
      <c r="J169" s="20">
        <v>1</v>
      </c>
      <c r="K169" s="2" t="s">
        <v>652</v>
      </c>
      <c r="L169" s="2" t="s">
        <v>649</v>
      </c>
      <c r="M169" s="2" t="s">
        <v>651</v>
      </c>
    </row>
    <row r="170" spans="1:13" s="3" customFormat="1" ht="32.25" thickBot="1">
      <c r="A170" s="2">
        <v>48</v>
      </c>
      <c r="B170" s="2" t="s">
        <v>70</v>
      </c>
      <c r="C170" s="2" t="s">
        <v>653</v>
      </c>
      <c r="D170" s="33" t="s">
        <v>654</v>
      </c>
      <c r="E170" s="2"/>
      <c r="F170" s="2"/>
      <c r="G170" s="2" t="s">
        <v>416</v>
      </c>
      <c r="H170" s="2" t="s">
        <v>653</v>
      </c>
      <c r="I170" s="5">
        <v>15084</v>
      </c>
      <c r="J170" s="20">
        <v>3</v>
      </c>
      <c r="K170" s="2" t="s">
        <v>656</v>
      </c>
      <c r="L170" s="2" t="s">
        <v>657</v>
      </c>
      <c r="M170" s="2" t="s">
        <v>655</v>
      </c>
    </row>
    <row r="171" spans="1:13" s="3" customFormat="1" ht="32.25" thickBot="1">
      <c r="A171" s="2">
        <v>115</v>
      </c>
      <c r="B171" s="2" t="s">
        <v>370</v>
      </c>
      <c r="C171" s="2" t="s">
        <v>658</v>
      </c>
      <c r="D171" s="33" t="s">
        <v>659</v>
      </c>
      <c r="E171" s="2"/>
      <c r="F171" s="2"/>
      <c r="G171" s="2" t="s">
        <v>416</v>
      </c>
      <c r="H171" s="2" t="s">
        <v>658</v>
      </c>
      <c r="I171" s="5" t="s">
        <v>1012</v>
      </c>
      <c r="J171" s="20">
        <v>1</v>
      </c>
      <c r="K171" s="2" t="s">
        <v>661</v>
      </c>
      <c r="L171" s="2" t="s">
        <v>658</v>
      </c>
      <c r="M171" s="2" t="s">
        <v>660</v>
      </c>
    </row>
    <row r="172" spans="1:13" s="3" customFormat="1" ht="16.5" thickBot="1">
      <c r="A172" s="2">
        <v>116</v>
      </c>
      <c r="B172" s="2" t="s">
        <v>370</v>
      </c>
      <c r="C172" s="2" t="s">
        <v>662</v>
      </c>
      <c r="D172" s="33" t="s">
        <v>381</v>
      </c>
      <c r="E172" s="2"/>
      <c r="F172" s="2"/>
      <c r="G172" s="2" t="s">
        <v>663</v>
      </c>
      <c r="H172" s="2" t="s">
        <v>662</v>
      </c>
      <c r="I172" s="5" t="s">
        <v>1013</v>
      </c>
      <c r="J172" s="20">
        <v>1</v>
      </c>
      <c r="K172" s="2" t="s">
        <v>665</v>
      </c>
      <c r="L172" s="2" t="s">
        <v>666</v>
      </c>
      <c r="M172" s="2" t="s">
        <v>664</v>
      </c>
    </row>
    <row r="173" spans="1:13" s="3" customFormat="1" ht="32.25" thickBot="1">
      <c r="A173" s="2">
        <v>63</v>
      </c>
      <c r="B173" s="2"/>
      <c r="C173" s="2"/>
      <c r="D173" s="33"/>
      <c r="E173" s="2"/>
      <c r="F173" s="2"/>
      <c r="G173" s="2"/>
      <c r="H173" s="2"/>
      <c r="I173" s="5" t="s">
        <v>1014</v>
      </c>
      <c r="J173" s="20">
        <v>1</v>
      </c>
      <c r="K173" s="2" t="s">
        <v>860</v>
      </c>
      <c r="L173" s="2" t="s">
        <v>861</v>
      </c>
      <c r="M173" s="2" t="s">
        <v>667</v>
      </c>
    </row>
    <row r="174" spans="1:13" s="3" customFormat="1" ht="48" thickBot="1">
      <c r="A174" s="2">
        <v>117</v>
      </c>
      <c r="B174" s="2" t="s">
        <v>370</v>
      </c>
      <c r="C174" s="2" t="s">
        <v>668</v>
      </c>
      <c r="D174" s="33" t="s">
        <v>669</v>
      </c>
      <c r="E174" s="2"/>
      <c r="F174" s="2"/>
      <c r="G174" s="2" t="s">
        <v>290</v>
      </c>
      <c r="H174" s="2" t="s">
        <v>670</v>
      </c>
      <c r="I174" s="5" t="s">
        <v>1015</v>
      </c>
      <c r="J174" s="20">
        <v>3</v>
      </c>
      <c r="K174" s="2" t="s">
        <v>672</v>
      </c>
      <c r="L174" s="2" t="s">
        <v>673</v>
      </c>
      <c r="M174" s="2" t="s">
        <v>671</v>
      </c>
    </row>
    <row r="175" spans="1:13" s="3" customFormat="1" ht="16.5" thickBot="1">
      <c r="A175" s="2">
        <v>73</v>
      </c>
      <c r="B175" s="2" t="s">
        <v>473</v>
      </c>
      <c r="C175" s="2" t="s">
        <v>674</v>
      </c>
      <c r="D175" s="33" t="s">
        <v>675</v>
      </c>
      <c r="E175" s="2"/>
      <c r="F175" s="2"/>
      <c r="G175" s="2" t="s">
        <v>422</v>
      </c>
      <c r="H175" s="2" t="s">
        <v>676</v>
      </c>
      <c r="I175" s="5" t="s">
        <v>1016</v>
      </c>
      <c r="J175" s="20">
        <v>1</v>
      </c>
      <c r="K175" s="2" t="s">
        <v>678</v>
      </c>
      <c r="L175" s="2" t="s">
        <v>679</v>
      </c>
      <c r="M175" s="2" t="s">
        <v>677</v>
      </c>
    </row>
    <row r="176" spans="1:13" s="3" customFormat="1" ht="32.25" thickBot="1">
      <c r="A176" s="2">
        <v>118</v>
      </c>
      <c r="B176" s="2" t="s">
        <v>370</v>
      </c>
      <c r="C176" s="2" t="s">
        <v>680</v>
      </c>
      <c r="D176" s="33" t="s">
        <v>681</v>
      </c>
      <c r="E176" s="2"/>
      <c r="F176" s="2"/>
      <c r="G176" s="2" t="s">
        <v>682</v>
      </c>
      <c r="H176" s="2" t="s">
        <v>680</v>
      </c>
      <c r="I176" s="5" t="s">
        <v>1017</v>
      </c>
      <c r="J176" s="20">
        <v>2</v>
      </c>
      <c r="K176" s="2" t="s">
        <v>684</v>
      </c>
      <c r="L176" s="2" t="s">
        <v>680</v>
      </c>
      <c r="M176" s="2" t="s">
        <v>683</v>
      </c>
    </row>
    <row r="177" spans="1:13" s="3" customFormat="1" ht="32.25" thickBot="1">
      <c r="A177" s="2">
        <v>57</v>
      </c>
      <c r="B177" s="2" t="s">
        <v>264</v>
      </c>
      <c r="C177" s="2" t="s">
        <v>685</v>
      </c>
      <c r="D177" s="33" t="s">
        <v>686</v>
      </c>
      <c r="E177" s="2"/>
      <c r="F177" s="2"/>
      <c r="G177" s="2" t="s">
        <v>687</v>
      </c>
      <c r="H177" s="2">
        <v>133745</v>
      </c>
      <c r="I177" s="5">
        <v>21082</v>
      </c>
      <c r="J177" s="20">
        <v>3</v>
      </c>
      <c r="K177" s="2" t="s">
        <v>689</v>
      </c>
      <c r="L177" s="2" t="s">
        <v>690</v>
      </c>
      <c r="M177" s="2" t="s">
        <v>688</v>
      </c>
    </row>
    <row r="178" spans="1:13" s="3" customFormat="1" ht="16.5" thickBot="1">
      <c r="A178" s="2">
        <v>65</v>
      </c>
      <c r="B178" s="2" t="s">
        <v>264</v>
      </c>
      <c r="C178" s="2" t="s">
        <v>691</v>
      </c>
      <c r="D178" s="33" t="s">
        <v>692</v>
      </c>
      <c r="E178" s="2"/>
      <c r="F178" s="2"/>
      <c r="G178" s="2" t="s">
        <v>693</v>
      </c>
      <c r="H178" s="2" t="s">
        <v>694</v>
      </c>
      <c r="I178" s="5" t="s">
        <v>1018</v>
      </c>
      <c r="J178" s="20">
        <v>1</v>
      </c>
      <c r="K178" s="2" t="s">
        <v>856</v>
      </c>
      <c r="L178" s="2" t="s">
        <v>857</v>
      </c>
      <c r="M178" s="2" t="s">
        <v>695</v>
      </c>
    </row>
    <row r="179" spans="1:13" s="3" customFormat="1" ht="32.25" thickBot="1">
      <c r="A179" s="2">
        <v>119</v>
      </c>
      <c r="B179" s="2" t="s">
        <v>370</v>
      </c>
      <c r="C179" s="2" t="s">
        <v>696</v>
      </c>
      <c r="D179" s="33" t="s">
        <v>697</v>
      </c>
      <c r="E179" s="2"/>
      <c r="F179" s="2"/>
      <c r="G179" s="2" t="s">
        <v>698</v>
      </c>
      <c r="H179" s="2" t="s">
        <v>699</v>
      </c>
      <c r="I179" s="5">
        <v>31277</v>
      </c>
      <c r="J179" s="20">
        <v>3</v>
      </c>
      <c r="K179" s="2" t="s">
        <v>696</v>
      </c>
      <c r="L179" s="2" t="s">
        <v>699</v>
      </c>
      <c r="M179" s="2" t="s">
        <v>700</v>
      </c>
    </row>
    <row r="180" spans="1:13" s="3" customFormat="1" ht="32.25" thickBot="1">
      <c r="A180" s="2">
        <v>111</v>
      </c>
      <c r="B180" s="2" t="s">
        <v>370</v>
      </c>
      <c r="C180" s="2" t="s">
        <v>701</v>
      </c>
      <c r="D180" s="33" t="s">
        <v>702</v>
      </c>
      <c r="E180" s="2"/>
      <c r="F180" s="2"/>
      <c r="G180" s="2" t="s">
        <v>698</v>
      </c>
      <c r="H180" s="2" t="s">
        <v>703</v>
      </c>
      <c r="I180" s="5" t="s">
        <v>1019</v>
      </c>
      <c r="J180" s="20">
        <v>2</v>
      </c>
      <c r="K180" s="2" t="s">
        <v>703</v>
      </c>
      <c r="L180" s="2" t="s">
        <v>703</v>
      </c>
      <c r="M180" s="2" t="s">
        <v>858</v>
      </c>
    </row>
    <row r="181" spans="1:13" s="3" customFormat="1" ht="16.5" thickBot="1">
      <c r="A181" s="2">
        <v>67</v>
      </c>
      <c r="B181" s="2" t="s">
        <v>264</v>
      </c>
      <c r="C181" s="2" t="s">
        <v>704</v>
      </c>
      <c r="D181" s="33" t="s">
        <v>705</v>
      </c>
      <c r="E181" s="2"/>
      <c r="F181" s="2"/>
      <c r="G181" s="2" t="s">
        <v>547</v>
      </c>
      <c r="H181" s="2" t="s">
        <v>706</v>
      </c>
      <c r="I181" s="5" t="s">
        <v>1020</v>
      </c>
      <c r="J181" s="20">
        <v>1</v>
      </c>
      <c r="K181" s="2" t="s">
        <v>708</v>
      </c>
      <c r="L181" s="2" t="s">
        <v>709</v>
      </c>
      <c r="M181" s="2" t="s">
        <v>707</v>
      </c>
    </row>
    <row r="182" spans="1:13" s="3" customFormat="1" ht="16.5" thickBot="1">
      <c r="A182" s="2">
        <v>68</v>
      </c>
      <c r="B182" s="2" t="s">
        <v>264</v>
      </c>
      <c r="C182" s="2" t="s">
        <v>710</v>
      </c>
      <c r="D182" s="33" t="s">
        <v>711</v>
      </c>
      <c r="E182" s="2"/>
      <c r="F182" s="2"/>
      <c r="G182" s="2" t="s">
        <v>547</v>
      </c>
      <c r="H182" s="2" t="s">
        <v>712</v>
      </c>
      <c r="I182" s="5" t="s">
        <v>1021</v>
      </c>
      <c r="J182" s="20">
        <v>1</v>
      </c>
      <c r="K182" s="2" t="s">
        <v>714</v>
      </c>
      <c r="L182" s="2" t="s">
        <v>712</v>
      </c>
      <c r="M182" s="2" t="s">
        <v>713</v>
      </c>
    </row>
    <row r="183" spans="1:13" s="3" customFormat="1" ht="32.25" thickBot="1">
      <c r="A183" s="2">
        <v>69</v>
      </c>
      <c r="B183" s="2" t="s">
        <v>264</v>
      </c>
      <c r="C183" s="2" t="s">
        <v>715</v>
      </c>
      <c r="D183" s="33" t="s">
        <v>716</v>
      </c>
      <c r="E183" s="2"/>
      <c r="F183" s="2"/>
      <c r="G183" s="2" t="s">
        <v>717</v>
      </c>
      <c r="H183" s="2"/>
      <c r="I183" s="7" t="s">
        <v>838</v>
      </c>
      <c r="J183" s="13">
        <v>2</v>
      </c>
      <c r="K183" s="2" t="s">
        <v>839</v>
      </c>
      <c r="L183" s="2" t="s">
        <v>840</v>
      </c>
      <c r="M183" s="10" t="s">
        <v>718</v>
      </c>
    </row>
    <row r="184" spans="1:13" s="3" customFormat="1" ht="32.25" thickBot="1">
      <c r="A184" s="2">
        <v>70</v>
      </c>
      <c r="B184" s="2" t="s">
        <v>264</v>
      </c>
      <c r="C184" s="2" t="s">
        <v>719</v>
      </c>
      <c r="D184" s="33" t="s">
        <v>720</v>
      </c>
      <c r="E184" s="2"/>
      <c r="F184" s="2"/>
      <c r="G184" s="2" t="s">
        <v>721</v>
      </c>
      <c r="H184" s="2" t="s">
        <v>722</v>
      </c>
      <c r="I184" s="5" t="s">
        <v>1022</v>
      </c>
      <c r="J184" s="20">
        <v>3</v>
      </c>
      <c r="K184" s="2" t="s">
        <v>724</v>
      </c>
      <c r="L184" s="2" t="s">
        <v>725</v>
      </c>
      <c r="M184" s="2" t="s">
        <v>723</v>
      </c>
    </row>
    <row r="185" spans="1:13" s="14" customFormat="1" ht="48.75" thickTop="1" thickBot="1">
      <c r="A185" s="25">
        <v>121</v>
      </c>
      <c r="B185" s="25" t="s">
        <v>370</v>
      </c>
      <c r="C185" s="25" t="s">
        <v>726</v>
      </c>
      <c r="D185" s="34" t="s">
        <v>727</v>
      </c>
      <c r="E185" s="25"/>
      <c r="F185" s="25"/>
      <c r="G185" s="25" t="s">
        <v>728</v>
      </c>
      <c r="H185" s="25" t="s">
        <v>726</v>
      </c>
      <c r="I185" s="29" t="s">
        <v>878</v>
      </c>
      <c r="J185" s="26">
        <v>1</v>
      </c>
      <c r="K185" s="45" t="s">
        <v>831</v>
      </c>
      <c r="L185" s="45" t="s">
        <v>879</v>
      </c>
      <c r="M185" s="25" t="s">
        <v>729</v>
      </c>
    </row>
    <row r="186" spans="1:13" s="3" customFormat="1" ht="16.5" thickBot="1">
      <c r="A186" s="2">
        <v>122</v>
      </c>
      <c r="B186" s="2" t="s">
        <v>370</v>
      </c>
      <c r="C186" s="2" t="s">
        <v>730</v>
      </c>
      <c r="D186" s="33" t="s">
        <v>599</v>
      </c>
      <c r="E186" s="2"/>
      <c r="F186" s="2"/>
      <c r="G186" s="2" t="s">
        <v>731</v>
      </c>
      <c r="H186" s="2" t="s">
        <v>730</v>
      </c>
      <c r="I186" s="5" t="s">
        <v>1023</v>
      </c>
      <c r="J186" s="20">
        <v>1</v>
      </c>
      <c r="K186" s="2" t="s">
        <v>733</v>
      </c>
      <c r="L186" s="2" t="s">
        <v>730</v>
      </c>
      <c r="M186" s="2" t="s">
        <v>732</v>
      </c>
    </row>
    <row r="187" spans="1:13" s="3" customFormat="1" ht="48" thickBot="1">
      <c r="A187" s="2">
        <v>123</v>
      </c>
      <c r="B187" s="2" t="s">
        <v>370</v>
      </c>
      <c r="C187" s="2" t="s">
        <v>734</v>
      </c>
      <c r="D187" s="33" t="s">
        <v>735</v>
      </c>
      <c r="E187" s="2"/>
      <c r="F187" s="2"/>
      <c r="G187" s="2" t="s">
        <v>373</v>
      </c>
      <c r="H187" s="2" t="s">
        <v>736</v>
      </c>
      <c r="I187" s="5" t="s">
        <v>1024</v>
      </c>
      <c r="J187" s="20">
        <v>1</v>
      </c>
      <c r="K187" s="2" t="s">
        <v>738</v>
      </c>
      <c r="L187" s="2" t="s">
        <v>739</v>
      </c>
      <c r="M187" s="2" t="s">
        <v>737</v>
      </c>
    </row>
    <row r="188" spans="1:13" s="3" customFormat="1" ht="32.25" thickBot="1">
      <c r="A188" s="2">
        <v>124</v>
      </c>
      <c r="B188" s="2" t="s">
        <v>370</v>
      </c>
      <c r="C188" s="2" t="s">
        <v>740</v>
      </c>
      <c r="D188" s="33" t="s">
        <v>741</v>
      </c>
      <c r="E188" s="2"/>
      <c r="F188" s="2"/>
      <c r="G188" s="2" t="s">
        <v>373</v>
      </c>
      <c r="H188" s="2" t="s">
        <v>742</v>
      </c>
      <c r="I188" s="5" t="s">
        <v>1025</v>
      </c>
      <c r="J188" s="20">
        <v>1</v>
      </c>
      <c r="K188" s="2" t="s">
        <v>744</v>
      </c>
      <c r="L188" s="2" t="s">
        <v>742</v>
      </c>
      <c r="M188" s="2" t="s">
        <v>743</v>
      </c>
    </row>
    <row r="189" spans="1:13" s="3" customFormat="1" ht="32.25" thickBot="1">
      <c r="A189" s="2">
        <v>71</v>
      </c>
      <c r="B189" s="2" t="s">
        <v>264</v>
      </c>
      <c r="C189" s="2" t="s">
        <v>745</v>
      </c>
      <c r="D189" s="33" t="s">
        <v>746</v>
      </c>
      <c r="E189" s="2"/>
      <c r="F189" s="2"/>
      <c r="G189" s="2" t="s">
        <v>747</v>
      </c>
      <c r="H189" s="2" t="s">
        <v>748</v>
      </c>
      <c r="I189" s="5">
        <v>21073</v>
      </c>
      <c r="J189" s="20">
        <v>1</v>
      </c>
      <c r="K189" s="2" t="s">
        <v>750</v>
      </c>
      <c r="L189" s="2" t="s">
        <v>751</v>
      </c>
      <c r="M189" s="2" t="s">
        <v>749</v>
      </c>
    </row>
    <row r="190" spans="1:13" s="3" customFormat="1" ht="32.25" thickBot="1">
      <c r="A190" s="2">
        <v>126</v>
      </c>
      <c r="B190" s="2" t="s">
        <v>370</v>
      </c>
      <c r="C190" s="2" t="s">
        <v>752</v>
      </c>
      <c r="D190" s="33" t="s">
        <v>753</v>
      </c>
      <c r="E190" s="2"/>
      <c r="F190" s="2"/>
      <c r="G190" s="2" t="s">
        <v>18</v>
      </c>
      <c r="H190" s="2" t="s">
        <v>754</v>
      </c>
      <c r="I190" s="5" t="s">
        <v>1060</v>
      </c>
      <c r="J190" s="20">
        <v>1</v>
      </c>
      <c r="K190" s="2" t="s">
        <v>756</v>
      </c>
      <c r="L190" s="2" t="s">
        <v>754</v>
      </c>
      <c r="M190" s="2" t="s">
        <v>755</v>
      </c>
    </row>
    <row r="191" spans="1:13" s="3" customFormat="1" ht="16.5" thickBot="1">
      <c r="A191" s="2"/>
      <c r="B191" s="2"/>
      <c r="C191" s="2"/>
      <c r="D191" s="33"/>
      <c r="E191" s="2"/>
      <c r="F191" s="2"/>
      <c r="G191" s="2"/>
      <c r="H191" s="2"/>
      <c r="I191" s="2" t="s">
        <v>757</v>
      </c>
      <c r="J191" s="2">
        <v>1</v>
      </c>
      <c r="K191" s="2" t="s">
        <v>761</v>
      </c>
      <c r="L191" s="2" t="s">
        <v>762</v>
      </c>
      <c r="M191" s="2"/>
    </row>
    <row r="192" spans="1:13" s="6" customFormat="1" ht="16.5" thickBot="1">
      <c r="A192" s="8"/>
      <c r="B192" s="8"/>
      <c r="C192" s="9"/>
      <c r="D192" s="36"/>
      <c r="E192" s="8"/>
      <c r="F192" s="8"/>
      <c r="G192" s="8"/>
      <c r="H192" s="8"/>
      <c r="I192" s="2" t="s">
        <v>770</v>
      </c>
      <c r="J192" s="2">
        <v>2</v>
      </c>
      <c r="K192" s="2" t="s">
        <v>767</v>
      </c>
      <c r="L192" s="2" t="s">
        <v>768</v>
      </c>
      <c r="M192" s="8" t="s">
        <v>769</v>
      </c>
    </row>
    <row r="193" spans="1:13" s="3" customFormat="1" ht="16.5" thickBot="1">
      <c r="A193" s="2"/>
      <c r="B193" s="2" t="s">
        <v>811</v>
      </c>
      <c r="C193" s="2" t="s">
        <v>809</v>
      </c>
      <c r="D193" s="33">
        <v>402</v>
      </c>
      <c r="E193" s="2"/>
      <c r="F193" s="4">
        <v>0.01</v>
      </c>
      <c r="G193" s="2"/>
      <c r="H193" s="2"/>
      <c r="I193" s="2" t="s">
        <v>814</v>
      </c>
      <c r="J193" s="2">
        <v>1</v>
      </c>
      <c r="K193" s="2" t="s">
        <v>815</v>
      </c>
      <c r="L193" s="2"/>
      <c r="M193" s="2" t="s">
        <v>808</v>
      </c>
    </row>
    <row r="194" spans="1:13" s="3" customFormat="1" ht="16.5" thickBot="1">
      <c r="A194" s="2"/>
      <c r="B194" s="2" t="s">
        <v>1031</v>
      </c>
      <c r="C194" s="2" t="s">
        <v>1032</v>
      </c>
      <c r="D194" s="2" t="s">
        <v>1033</v>
      </c>
      <c r="E194" s="2"/>
      <c r="F194" s="2"/>
      <c r="G194" s="2"/>
      <c r="H194" s="2" t="s">
        <v>1034</v>
      </c>
      <c r="I194" s="2"/>
      <c r="J194" s="2">
        <v>4</v>
      </c>
      <c r="K194" s="2" t="s">
        <v>812</v>
      </c>
      <c r="L194" s="2"/>
      <c r="M194" s="2" t="s">
        <v>813</v>
      </c>
    </row>
    <row r="195" spans="1:13" s="12" customFormat="1" ht="19.5" thickBot="1">
      <c r="A195" s="2"/>
      <c r="B195" s="2"/>
      <c r="C195" s="2"/>
      <c r="D195" s="2"/>
      <c r="E195" s="2"/>
      <c r="F195" s="2"/>
      <c r="G195" s="2"/>
      <c r="H195" s="2"/>
      <c r="I195" s="2" t="s">
        <v>851</v>
      </c>
      <c r="J195" s="2">
        <v>1</v>
      </c>
      <c r="K195" s="2" t="s">
        <v>852</v>
      </c>
      <c r="L195" s="2" t="s">
        <v>853</v>
      </c>
      <c r="M195" s="2" t="s">
        <v>854</v>
      </c>
    </row>
    <row r="196" spans="1:13" s="3" customFormat="1" ht="16.5" thickBot="1">
      <c r="A196" s="2"/>
      <c r="B196" s="2"/>
      <c r="C196" s="2"/>
      <c r="D196" s="2"/>
      <c r="E196" s="2"/>
      <c r="F196" s="2"/>
      <c r="G196" s="2"/>
      <c r="H196" s="2"/>
      <c r="I196" s="2" t="s">
        <v>864</v>
      </c>
      <c r="J196" s="2">
        <v>1</v>
      </c>
      <c r="K196" s="2" t="s">
        <v>865</v>
      </c>
      <c r="L196" s="2" t="s">
        <v>1035</v>
      </c>
      <c r="M196" s="2"/>
    </row>
    <row r="197" spans="1:13" s="3" customFormat="1">
      <c r="D197" s="37"/>
      <c r="I197" s="30"/>
      <c r="J197" s="24"/>
    </row>
    <row r="198" spans="1:13" s="3" customFormat="1">
      <c r="D198" s="37"/>
      <c r="I198" s="30"/>
      <c r="J198" s="24"/>
    </row>
    <row r="199" spans="1:13" s="3" customFormat="1">
      <c r="D199" s="37"/>
      <c r="I199" s="30"/>
      <c r="J199" s="24"/>
    </row>
    <row r="200" spans="1:13" s="3" customFormat="1">
      <c r="D200" s="37"/>
      <c r="I200" s="30"/>
      <c r="J200" s="24"/>
    </row>
    <row r="201" spans="1:13" s="3" customFormat="1">
      <c r="D201" s="37"/>
      <c r="I201" s="30"/>
      <c r="J201" s="24"/>
    </row>
    <row r="202" spans="1:13" s="3" customFormat="1">
      <c r="D202" s="37"/>
      <c r="I202" s="30"/>
      <c r="J202" s="24"/>
    </row>
    <row r="203" spans="1:13" s="3" customFormat="1">
      <c r="D203" s="37"/>
      <c r="I203" s="30"/>
      <c r="J203" s="24"/>
    </row>
    <row r="204" spans="1:13" s="3" customFormat="1">
      <c r="D204" s="37"/>
      <c r="I204" s="30"/>
      <c r="J204" s="24"/>
    </row>
    <row r="205" spans="1:13" s="3" customFormat="1">
      <c r="D205" s="37"/>
      <c r="I205" s="30"/>
      <c r="J205" s="24"/>
    </row>
  </sheetData>
  <autoFilter ref="A3:M194"/>
  <phoneticPr fontId="1" type="noConversion"/>
  <pageMargins left="0.75" right="0.75" top="1" bottom="1" header="0.51180555555555596" footer="0.511805555555555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T104XRDB_BOM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lls</dc:creator>
  <cp:lastModifiedBy>Micetek</cp:lastModifiedBy>
  <cp:lastPrinted>2014-12-25T01:49:19Z</cp:lastPrinted>
  <dcterms:created xsi:type="dcterms:W3CDTF">2014-11-18T05:53:00Z</dcterms:created>
  <dcterms:modified xsi:type="dcterms:W3CDTF">2017-08-14T07:56:33Z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